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filterPrivacy="1"/>
  <xr:revisionPtr revIDLastSave="0" documentId="13_ncr:1_{D29AE9F4-F2BC-4063-A066-7A31B03922E7}" xr6:coauthVersionLast="47" xr6:coauthVersionMax="47" xr10:uidLastSave="{00000000-0000-0000-0000-000000000000}"/>
  <bookViews>
    <workbookView xWindow="-120" yWindow="-120" windowWidth="29040" windowHeight="15840" tabRatio="808" xr2:uid="{00000000-000D-0000-FFFF-FFFF00000000}"/>
  </bookViews>
  <sheets>
    <sheet name="НПЭ" sheetId="1" r:id="rId1"/>
    <sheet name="Фольга и огнеупор матер-лы" sheetId="5" r:id="rId2"/>
    <sheet name="Джут поролон скотчи" sheetId="6" r:id="rId3"/>
    <sheet name="Мембраны геотекстиль" sheetId="7" r:id="rId4"/>
    <sheet name="Трубная изоляция" sheetId="3" r:id="rId5"/>
    <sheet name="ППЭ и изделия" sheetId="2" r:id="rId6"/>
    <sheet name="Демпфер ленты" sheetId="4" r:id="rId7"/>
    <sheet name="Ковры" sheetId="8" r:id="rId8"/>
    <sheet name="Ковры ворс" sheetId="10" r:id="rId9"/>
  </sheets>
  <definedNames>
    <definedName name="_xlnm.Print_Area" localSheetId="6">'Демпфер ленты'!$A$1:$E$57</definedName>
    <definedName name="_xlnm.Print_Area" localSheetId="2">'Джут поролон скотчи'!$A$1:$G$72</definedName>
    <definedName name="_xlnm.Print_Area" localSheetId="7">Ковры!$A$1:$G$32</definedName>
    <definedName name="_xlnm.Print_Area" localSheetId="8">'Ковры ворс'!$A$1:$G$25</definedName>
    <definedName name="_xlnm.Print_Area" localSheetId="3">'Мембраны геотекстиль'!$A$1:$E$46</definedName>
    <definedName name="_xlnm.Print_Area" localSheetId="0">НПЭ!$A$1:$G$58</definedName>
    <definedName name="_xlnm.Print_Area" localSheetId="5">'ППЭ и изделия'!$A$1:$G$48</definedName>
    <definedName name="_xlnm.Print_Area" localSheetId="4">'Трубная изоляция'!$A$1:$O$53</definedName>
    <definedName name="_xlnm.Print_Area" localSheetId="1">'Фольга и огнеупор матер-лы'!$A$1:$G$54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0" i="7" l="1"/>
  <c r="C21" i="7"/>
  <c r="D21" i="7"/>
  <c r="C22" i="7"/>
  <c r="D22" i="7"/>
  <c r="C23" i="7"/>
  <c r="D23" i="7"/>
  <c r="C20" i="7" l="1"/>
  <c r="G43" i="5"/>
  <c r="G42" i="5"/>
  <c r="C18" i="7"/>
  <c r="E12" i="7" l="1"/>
  <c r="E11" i="7"/>
  <c r="E10" i="7"/>
  <c r="D41" i="7" l="1"/>
  <c r="C25" i="7" l="1"/>
  <c r="C16" i="7"/>
  <c r="C17" i="7"/>
  <c r="C15" i="7"/>
  <c r="G43" i="2" l="1"/>
  <c r="G42" i="2"/>
  <c r="D28" i="7" l="1"/>
  <c r="C28" i="7"/>
  <c r="D27" i="7"/>
  <c r="C27" i="7"/>
  <c r="D26" i="7"/>
  <c r="C26" i="7"/>
  <c r="D25" i="7"/>
  <c r="D18" i="7"/>
  <c r="D17" i="7"/>
  <c r="D16" i="7"/>
  <c r="D15" i="7"/>
  <c r="G41" i="5" l="1"/>
  <c r="G40" i="5"/>
  <c r="G39" i="5"/>
  <c r="G53" i="1"/>
  <c r="G52" i="1"/>
  <c r="G51" i="1"/>
  <c r="G50" i="1"/>
  <c r="G49" i="1"/>
  <c r="G32" i="2"/>
  <c r="G31" i="2"/>
  <c r="G29" i="2"/>
  <c r="G28" i="2"/>
  <c r="G27" i="2"/>
  <c r="G26" i="2"/>
  <c r="G25" i="2"/>
  <c r="G24" i="2"/>
  <c r="G22" i="2"/>
  <c r="G21" i="2"/>
  <c r="G20" i="2"/>
  <c r="G19" i="2"/>
  <c r="G18" i="2"/>
  <c r="G17" i="2"/>
  <c r="G15" i="2"/>
  <c r="G14" i="2"/>
  <c r="G13" i="2"/>
  <c r="G12" i="2"/>
  <c r="G11" i="2"/>
  <c r="G10" i="2"/>
  <c r="G9" i="2"/>
  <c r="G8" i="2"/>
  <c r="G7" i="2"/>
  <c r="G6" i="2"/>
  <c r="G5" i="2"/>
  <c r="G4" i="2"/>
  <c r="G47" i="1"/>
  <c r="G46" i="1"/>
  <c r="G45" i="1"/>
  <c r="G44" i="1"/>
  <c r="G43" i="1"/>
  <c r="G42" i="1"/>
  <c r="G40" i="1"/>
  <c r="G39" i="1"/>
  <c r="G38" i="1"/>
  <c r="G37" i="1"/>
  <c r="G36" i="1"/>
  <c r="G35" i="1"/>
  <c r="G33" i="1"/>
  <c r="G32" i="1"/>
  <c r="G31" i="1"/>
  <c r="G30" i="1"/>
  <c r="G29" i="1"/>
  <c r="G28" i="1"/>
  <c r="G26" i="1"/>
  <c r="G25" i="1"/>
  <c r="G24" i="1"/>
  <c r="G23" i="1"/>
  <c r="G22" i="1"/>
  <c r="G21" i="1"/>
  <c r="G19" i="1"/>
  <c r="G18" i="1"/>
  <c r="G16" i="1"/>
  <c r="G15" i="1"/>
  <c r="G14" i="1"/>
  <c r="G13" i="1"/>
  <c r="G12" i="1"/>
  <c r="G11" i="1"/>
  <c r="G10" i="1"/>
  <c r="G9" i="1"/>
  <c r="G8" i="1"/>
  <c r="G7" i="1"/>
  <c r="G6" i="1"/>
  <c r="G5" i="1"/>
  <c r="G4" i="1"/>
</calcChain>
</file>

<file path=xl/sharedStrings.xml><?xml version="1.0" encoding="utf-8"?>
<sst xmlns="http://schemas.openxmlformats.org/spreadsheetml/2006/main" count="613" uniqueCount="467">
  <si>
    <t xml:space="preserve">Марка изолона </t>
  </si>
  <si>
    <t>Длина рулона (м)</t>
  </si>
  <si>
    <t>Ширина рулона (м)</t>
  </si>
  <si>
    <t>Общая площадь (м²)</t>
  </si>
  <si>
    <t>Стоимость (руб\м²)</t>
  </si>
  <si>
    <t>Стоимость (руб\шт)</t>
  </si>
  <si>
    <t>НПЭ 02</t>
  </si>
  <si>
    <t>НПЭ 03</t>
  </si>
  <si>
    <t>НПЭ 04</t>
  </si>
  <si>
    <t>НПЭ 05</t>
  </si>
  <si>
    <t>НПЭ 08</t>
  </si>
  <si>
    <t>НПЭ 10</t>
  </si>
  <si>
    <t>НПЭФ 02 дублир. мет. пл.</t>
  </si>
  <si>
    <t>НПЭФ 03 дублир. мет. пл.</t>
  </si>
  <si>
    <t>НПЭФ 04 дублир. мет. пл.</t>
  </si>
  <si>
    <t>НПЭФ 05 дублир. мет. пл.</t>
  </si>
  <si>
    <t>НПЭФ 08 дублир. мет. пл.</t>
  </si>
  <si>
    <t>НПЭФ 10 дублир. мет. пл.</t>
  </si>
  <si>
    <t>ПОДЛОЖКА ПОД "ТЕПЛЫЙ ПОЛ"</t>
  </si>
  <si>
    <t xml:space="preserve">НПЭФ 02 с разметкой под теплый пол </t>
  </si>
  <si>
    <t xml:space="preserve">НПЭФ 03 с разметкой под теплый пол </t>
  </si>
  <si>
    <t xml:space="preserve"> НПЭ дублир. алюмин. фольгой  (для бань и саун)</t>
  </si>
  <si>
    <t>НПЭ 02 дубл. алюм. фольгой</t>
  </si>
  <si>
    <t>НПЭ 03 дубл. алюм. фольгой</t>
  </si>
  <si>
    <t>НПЭ 04 дубл. алюм. фольгой</t>
  </si>
  <si>
    <t>НПЭ 05 дубл. алюм. фольгой</t>
  </si>
  <si>
    <t>НПЭ 08 дубл. алюм. фольгой</t>
  </si>
  <si>
    <t>НПЭ 10 дубл. алюм. фольгой</t>
  </si>
  <si>
    <t>НПЭТ 02</t>
  </si>
  <si>
    <t>НПЭТ 03</t>
  </si>
  <si>
    <t>НПЭТ 04</t>
  </si>
  <si>
    <t>НПЭТ 05</t>
  </si>
  <si>
    <t>НПЭТ 08</t>
  </si>
  <si>
    <t>НПЭТ 10</t>
  </si>
  <si>
    <r>
      <t xml:space="preserve">ТЕЙП НПЭ  </t>
    </r>
    <r>
      <rPr>
        <i/>
        <sz val="10"/>
        <rFont val="Arial Cyr"/>
        <charset val="204"/>
      </rPr>
      <t>(НПЭ с липким слоем)</t>
    </r>
  </si>
  <si>
    <t xml:space="preserve">НПЭФТ 02 </t>
  </si>
  <si>
    <t>НПЭФТ 03</t>
  </si>
  <si>
    <t>НПЭФТ 04</t>
  </si>
  <si>
    <t>НПЭФТ 05</t>
  </si>
  <si>
    <t>НПЭФТ 08</t>
  </si>
  <si>
    <t>НПЭФТ 10</t>
  </si>
  <si>
    <r>
      <t xml:space="preserve">ТЕЙП  </t>
    </r>
    <r>
      <rPr>
        <i/>
        <sz val="10"/>
        <rFont val="Arial Cyr"/>
        <charset val="204"/>
      </rPr>
      <t xml:space="preserve">(НПЭ с липким слоем) </t>
    </r>
    <r>
      <rPr>
        <b/>
        <sz val="10"/>
        <rFont val="Arial Cyr"/>
        <charset val="204"/>
      </rPr>
      <t>дублированный мет. пл.</t>
    </r>
    <r>
      <rPr>
        <i/>
        <sz val="10"/>
        <rFont val="Arial Cyr"/>
        <charset val="204"/>
      </rPr>
      <t xml:space="preserve"> </t>
    </r>
  </si>
  <si>
    <t xml:space="preserve"> НПЭ с двухсторонним дублированием мет. пл.</t>
  </si>
  <si>
    <t>НПЭ 2Ф  02</t>
  </si>
  <si>
    <t>НПЭ 2Ф  03</t>
  </si>
  <si>
    <t>НПЭ 2Ф  04</t>
  </si>
  <si>
    <t>НПЭ 2Ф  05</t>
  </si>
  <si>
    <t>НПЭ 2Ф  08</t>
  </si>
  <si>
    <t>НПЭ 2Ф  10</t>
  </si>
  <si>
    <t xml:space="preserve"> ППЭ</t>
  </si>
  <si>
    <t>ППЭ 3002</t>
  </si>
  <si>
    <t>ППЭ 3003</t>
  </si>
  <si>
    <t>ППЭ 3004</t>
  </si>
  <si>
    <t>ППЭ 3005</t>
  </si>
  <si>
    <t>ППЭ 3008</t>
  </si>
  <si>
    <t>ППЭ 3010</t>
  </si>
  <si>
    <t>ППЭФ 3002 дублир. мет. пл.</t>
  </si>
  <si>
    <t>ППЭФ 3003 дублир. мет. пл.</t>
  </si>
  <si>
    <t>ППЭФ 3004 дублир. мет. пл.</t>
  </si>
  <si>
    <t>ППЭФ 3005 дублир. мет. пл.</t>
  </si>
  <si>
    <t>ППЭФ 3008 дублир. мет. пл.</t>
  </si>
  <si>
    <t>ППЭФ 3010 дублир. мет. пл.</t>
  </si>
  <si>
    <t>ППЭТ 3002</t>
  </si>
  <si>
    <t>ППЭТ 3003</t>
  </si>
  <si>
    <t>ППЭТ 3004</t>
  </si>
  <si>
    <t>ППЭТ 3005</t>
  </si>
  <si>
    <t>ППЭТ 3008</t>
  </si>
  <si>
    <t>ППЭТ 3010</t>
  </si>
  <si>
    <t>ППЭФТ 3002</t>
  </si>
  <si>
    <t>ППЭФТ 3003</t>
  </si>
  <si>
    <t>ППЭФТ 3004</t>
  </si>
  <si>
    <t>ППЭФТ 3005</t>
  </si>
  <si>
    <t>ППЭФТ 3008</t>
  </si>
  <si>
    <t>ППЭФТ 3010</t>
  </si>
  <si>
    <t>ПОДЛОЖКА ПОД ОБОИ</t>
  </si>
  <si>
    <t>Подложка под обои Ecoheat 3 мм</t>
  </si>
  <si>
    <t>Подложка под обои Ecoheat 5 мм</t>
  </si>
  <si>
    <t>МАТЫ НПЭ (руб\шт)</t>
  </si>
  <si>
    <t>Маты  НПЭ 20 мм</t>
  </si>
  <si>
    <t>Маты  НПЭ 30 мм</t>
  </si>
  <si>
    <t>Маты НПЭ 40 мм</t>
  </si>
  <si>
    <t>Маты  НПЭ 45 мм</t>
  </si>
  <si>
    <t>Маты НПЭ 50 мм</t>
  </si>
  <si>
    <t xml:space="preserve">КОВРЫ </t>
  </si>
  <si>
    <t>Ковер Camping 8 1800х600х8</t>
  </si>
  <si>
    <t>Ковер Decor Детство 1800х550х8 зеленый</t>
  </si>
  <si>
    <t>Ковер Decor Камуфляж 1800х550х8 хаки</t>
  </si>
  <si>
    <t>Ковер Decor Океан 1800х550х8 зеленый</t>
  </si>
  <si>
    <t>Ковер Optima Light 1800х600х8</t>
  </si>
  <si>
    <t>Ковер Optima Plus 1800х600х8 2 сл 2 цв</t>
  </si>
  <si>
    <r>
      <t xml:space="preserve">ТЕЙП  </t>
    </r>
    <r>
      <rPr>
        <i/>
        <sz val="14"/>
        <rFont val="Arial Cyr"/>
        <charset val="204"/>
      </rPr>
      <t>(ППЭ с липким слоем)</t>
    </r>
  </si>
  <si>
    <r>
      <t xml:space="preserve">ТЕЙП  </t>
    </r>
    <r>
      <rPr>
        <i/>
        <sz val="14"/>
        <rFont val="Arial Cyr"/>
        <charset val="204"/>
      </rPr>
      <t xml:space="preserve">(ППЭ с липким слоем) </t>
    </r>
    <r>
      <rPr>
        <b/>
        <sz val="14"/>
        <rFont val="Arial Cyr"/>
        <charset val="204"/>
      </rPr>
      <t>дублированный мет. пл.</t>
    </r>
    <r>
      <rPr>
        <i/>
        <sz val="14"/>
        <rFont val="Arial Cyr"/>
        <charset val="204"/>
      </rPr>
      <t xml:space="preserve"> </t>
    </r>
  </si>
  <si>
    <t>Изоляция устанавливается на</t>
  </si>
  <si>
    <t>Толщина изоляции, мм</t>
  </si>
  <si>
    <t>медную трубу</t>
  </si>
  <si>
    <t>стальную трубу</t>
  </si>
  <si>
    <t>Дюймы</t>
  </si>
  <si>
    <t>Усл. проход DIN</t>
  </si>
  <si>
    <t>Тип</t>
  </si>
  <si>
    <t>Упак., м</t>
  </si>
  <si>
    <t>руб/м</t>
  </si>
  <si>
    <t>5/8"</t>
  </si>
  <si>
    <t>10/-</t>
  </si>
  <si>
    <t>14/15</t>
  </si>
  <si>
    <t>1/4"</t>
  </si>
  <si>
    <t>15\9</t>
  </si>
  <si>
    <t>3/4"</t>
  </si>
  <si>
    <t>3/8"</t>
  </si>
  <si>
    <t>18\6</t>
  </si>
  <si>
    <t>18\9</t>
  </si>
  <si>
    <t>18\13</t>
  </si>
  <si>
    <t>7/8"</t>
  </si>
  <si>
    <t>1/2"</t>
  </si>
  <si>
    <t>22\9</t>
  </si>
  <si>
    <t>22\13</t>
  </si>
  <si>
    <t>1"</t>
  </si>
  <si>
    <t>22\6</t>
  </si>
  <si>
    <t>25\9</t>
  </si>
  <si>
    <t>25\13</t>
  </si>
  <si>
    <t>1 1/8"</t>
  </si>
  <si>
    <t>25\6</t>
  </si>
  <si>
    <t>28\9</t>
  </si>
  <si>
    <t>28\13</t>
  </si>
  <si>
    <t>28\6</t>
  </si>
  <si>
    <t>30\9</t>
  </si>
  <si>
    <t>1 3/8"</t>
  </si>
  <si>
    <t>35\9</t>
  </si>
  <si>
    <t>35\13</t>
  </si>
  <si>
    <t>1 5/8"</t>
  </si>
  <si>
    <t>1 1/4"</t>
  </si>
  <si>
    <t>35\6</t>
  </si>
  <si>
    <t>42\9</t>
  </si>
  <si>
    <t>42\13</t>
  </si>
  <si>
    <t>48\9</t>
  </si>
  <si>
    <t>48\13</t>
  </si>
  <si>
    <t>1 7/8"</t>
  </si>
  <si>
    <t>1 1/2"</t>
  </si>
  <si>
    <t>54\9</t>
  </si>
  <si>
    <t>54\13</t>
  </si>
  <si>
    <t>2 1/8"</t>
  </si>
  <si>
    <t>60\9</t>
  </si>
  <si>
    <t>60\13</t>
  </si>
  <si>
    <t>2 3/8"</t>
  </si>
  <si>
    <t>2"</t>
  </si>
  <si>
    <t>64\9</t>
  </si>
  <si>
    <t>64\13</t>
  </si>
  <si>
    <t>76\9</t>
  </si>
  <si>
    <t>76\13</t>
  </si>
  <si>
    <t>89\9</t>
  </si>
  <si>
    <t>89\13</t>
  </si>
  <si>
    <t>2 7/8"</t>
  </si>
  <si>
    <t>2 1/2"</t>
  </si>
  <si>
    <t>110\9</t>
  </si>
  <si>
    <t>110\13</t>
  </si>
  <si>
    <t>114\9</t>
  </si>
  <si>
    <t>114\13</t>
  </si>
  <si>
    <t>160\9</t>
  </si>
  <si>
    <t>ЖГУТЫ</t>
  </si>
  <si>
    <t>Наименование</t>
  </si>
  <si>
    <t>Стоимость (руб\м.пог)</t>
  </si>
  <si>
    <t>Жгут НПЭ 6</t>
  </si>
  <si>
    <t>Жгут НПЭ 8</t>
  </si>
  <si>
    <t>Жгут НПЭ 10</t>
  </si>
  <si>
    <t>Жгут НПЭ 15</t>
  </si>
  <si>
    <t>Жгут НПЭ 20</t>
  </si>
  <si>
    <t>Жгут НПЭ 30</t>
  </si>
  <si>
    <t>Жгут НПЭ 40</t>
  </si>
  <si>
    <t>Жгут НПЭ 50</t>
  </si>
  <si>
    <t>Жгут НПЭ 60</t>
  </si>
  <si>
    <t xml:space="preserve">Наименование </t>
  </si>
  <si>
    <t>Ширина (мм)</t>
  </si>
  <si>
    <t>Максимальная длина ленты (м)</t>
  </si>
  <si>
    <t>Цена (руб/ м.пог)</t>
  </si>
  <si>
    <t>Уплотнительная лента высокой адгезии (ППЭ)</t>
  </si>
  <si>
    <t>Лента ППЭ 3002</t>
  </si>
  <si>
    <t>Лента ППЭ 3003</t>
  </si>
  <si>
    <t>Лента ППЭ 3004</t>
  </si>
  <si>
    <t>Лента ППЭ 3005</t>
  </si>
  <si>
    <t>Лента ППЭ 3008</t>
  </si>
  <si>
    <t>Лента ППЭ 3010</t>
  </si>
  <si>
    <t>Уплотнительная лента высокой адгезии (НПЭ)</t>
  </si>
  <si>
    <t>Лента НПЭ 03</t>
  </si>
  <si>
    <t>Лента НПЭ 04</t>
  </si>
  <si>
    <t>Лента НПЭ 05</t>
  </si>
  <si>
    <t>Лента НПЭ 08</t>
  </si>
  <si>
    <t>Лента НПЭ 10</t>
  </si>
  <si>
    <t>Размер, мм</t>
  </si>
  <si>
    <t>Упаковка/м²</t>
  </si>
  <si>
    <t>руб/м²</t>
  </si>
  <si>
    <t>МБОР ФК 5-20</t>
  </si>
  <si>
    <t>10000*1200*5</t>
  </si>
  <si>
    <t>МБОР ФК 8-20</t>
  </si>
  <si>
    <t>10000*1200*8</t>
  </si>
  <si>
    <t>МБОР ФК 10-20</t>
  </si>
  <si>
    <t>10000*1200*10</t>
  </si>
  <si>
    <t>МБОР 5-20 (нефольгированный)</t>
  </si>
  <si>
    <t>Мат МПБ - 25</t>
  </si>
  <si>
    <t>10000*1000*50</t>
  </si>
  <si>
    <t>Мат МПБ - 25/Ф1</t>
  </si>
  <si>
    <t>10000*1200*50</t>
  </si>
  <si>
    <t>Мат МПБ-30 (1500*500*50)</t>
  </si>
  <si>
    <t>1500*500*50</t>
  </si>
  <si>
    <r>
      <t>шт/м</t>
    </r>
    <r>
      <rPr>
        <b/>
        <i/>
        <sz val="11"/>
        <color indexed="8"/>
        <rFont val="Arial"/>
        <family val="2"/>
        <charset val="204"/>
      </rPr>
      <t>²</t>
    </r>
  </si>
  <si>
    <t>руб/шт</t>
  </si>
  <si>
    <t>Плита БВТМ-КФ 6мм (фольг.)</t>
  </si>
  <si>
    <t>1250*600*6мм</t>
  </si>
  <si>
    <t>Плита БВТМ-КФ 10мм (фольг.)</t>
  </si>
  <si>
    <t>1250*600*10мм</t>
  </si>
  <si>
    <t>Плита БВТМ-ПМ 6мм (уп. 40 шт)</t>
  </si>
  <si>
    <t>Плита БВТМ-ПМ 10мм (уп. 40 шт)</t>
  </si>
  <si>
    <t>Экран теплоизоляционный фольг. (ул. 5 шт)</t>
  </si>
  <si>
    <t>1700*380*40мм</t>
  </si>
  <si>
    <t>Фольма-холст ХФК 1000-20</t>
  </si>
  <si>
    <t>1000*15000</t>
  </si>
  <si>
    <t>Насыпной утеплитель из БСТВ  в пакетах  (2кг)</t>
  </si>
  <si>
    <t>Базальтовые  шнуры</t>
  </si>
  <si>
    <t>Диаметр (мм)</t>
  </si>
  <si>
    <t>Намотка (м)</t>
  </si>
  <si>
    <t>руб/м.пог</t>
  </si>
  <si>
    <t xml:space="preserve">Шнур ШБТ-10-С </t>
  </si>
  <si>
    <t xml:space="preserve">Шнур ШБТ-15-С </t>
  </si>
  <si>
    <t xml:space="preserve">Шнур ШБТ-20-С </t>
  </si>
  <si>
    <t>Базальтовый шнур вязаный Expert BBC 4мм</t>
  </si>
  <si>
    <t>Базальтовый шнур вязаный Expert BBC 6мм</t>
  </si>
  <si>
    <t>Базальтовый шнур вязаный Expert BBC 8мм</t>
  </si>
  <si>
    <t>Базальтовый шнур вязаный Expert BBC 10мм</t>
  </si>
  <si>
    <t>Базальтовый шнур вязаный Expert BBC 12мм</t>
  </si>
  <si>
    <t>Стекловолокно Cerablanket</t>
  </si>
  <si>
    <t>Параметры рулона</t>
  </si>
  <si>
    <t>Цена (руб/м.пог)</t>
  </si>
  <si>
    <t>Стекловолокно огнеупор. керам. Cerablanket 13 мм</t>
  </si>
  <si>
    <t>14640*610*13 мм</t>
  </si>
  <si>
    <t>Стекловолокно огнеупор. керам. Cerablanket 25 мм</t>
  </si>
  <si>
    <t>7320*610*25 мм</t>
  </si>
  <si>
    <t>Стекловолокно огнеупор. керам. Cerablanket 50 мм</t>
  </si>
  <si>
    <t>3660*610*50 мм</t>
  </si>
  <si>
    <t xml:space="preserve">Плита огнеупорная Kaowool Boards 1260°C </t>
  </si>
  <si>
    <t>1000*500*10мм</t>
  </si>
  <si>
    <t>1200*1000*10мм</t>
  </si>
  <si>
    <t>Фольга для бань и саун</t>
  </si>
  <si>
    <t>длина</t>
  </si>
  <si>
    <t xml:space="preserve">ширина </t>
  </si>
  <si>
    <r>
      <t>руб/м</t>
    </r>
    <r>
      <rPr>
        <b/>
        <sz val="10"/>
        <rFont val="Calibri"/>
        <family val="2"/>
        <charset val="204"/>
      </rPr>
      <t>²</t>
    </r>
  </si>
  <si>
    <t>руб/рул</t>
  </si>
  <si>
    <t>Фольга алюмин. 30 мкм</t>
  </si>
  <si>
    <t>Фольга алюмин. 50 мкм</t>
  </si>
  <si>
    <t>Фольга алюмин. 100 мкм</t>
  </si>
  <si>
    <t>Фольга на крафт-бумаге L</t>
  </si>
  <si>
    <t>Фольга на крафт-бумаге F</t>
  </si>
  <si>
    <t xml:space="preserve">                          </t>
  </si>
  <si>
    <t>Утеплитель межвенцовый Джут (рул. 20 метров)</t>
  </si>
  <si>
    <t>ширина мм</t>
  </si>
  <si>
    <t>толщ. мм</t>
  </si>
  <si>
    <t>руб / рул.(20 м)</t>
  </si>
  <si>
    <t>Утеплитель межвенцовый джутовый (толщина до 6 мм, 20 м)</t>
  </si>
  <si>
    <t>6</t>
  </si>
  <si>
    <t>Утеплитель межвенцовый джутовый (толщина до 10 мм, 20 м)</t>
  </si>
  <si>
    <t>10</t>
  </si>
  <si>
    <t>Пакля льняная</t>
  </si>
  <si>
    <t>кол-во кг</t>
  </si>
  <si>
    <t>цена (руб/тюк)</t>
  </si>
  <si>
    <t>Пакля льняная тюковая</t>
  </si>
  <si>
    <t>5</t>
  </si>
  <si>
    <t>Пакля льняная рулонная</t>
  </si>
  <si>
    <t>7</t>
  </si>
  <si>
    <t>Канат джутовый</t>
  </si>
  <si>
    <t>вес бухты (кг)</t>
  </si>
  <si>
    <t>пог.метр/ бухта</t>
  </si>
  <si>
    <t>руб.\м.пог</t>
  </si>
  <si>
    <t>Канат джутовый 6мм</t>
  </si>
  <si>
    <t>10, 25 или 50</t>
  </si>
  <si>
    <t>Канат джутовый 8мм</t>
  </si>
  <si>
    <t>Канат джутовый 10мм</t>
  </si>
  <si>
    <t>Канат джутовый 12мм</t>
  </si>
  <si>
    <t>Канат джутовый 14мм</t>
  </si>
  <si>
    <t>Канат джутовый 16мм</t>
  </si>
  <si>
    <t>Канат джутовый 18мм</t>
  </si>
  <si>
    <t>Канат джутовый 20мм</t>
  </si>
  <si>
    <t xml:space="preserve">25 </t>
  </si>
  <si>
    <t>Шпагат клубок 2-х нитка (50м)</t>
  </si>
  <si>
    <t>50</t>
  </si>
  <si>
    <t>Шпагат клубок 2-х нитка (100м)</t>
  </si>
  <si>
    <t>100</t>
  </si>
  <si>
    <t>Шпагат бобина 1,5кг (ок.1500м)</t>
  </si>
  <si>
    <t>1,5</t>
  </si>
  <si>
    <t>1500</t>
  </si>
  <si>
    <t>рул в упаковке</t>
  </si>
  <si>
    <t>Поролон</t>
  </si>
  <si>
    <t>Длина</t>
  </si>
  <si>
    <t xml:space="preserve">Ширина </t>
  </si>
  <si>
    <t>Плотность</t>
  </si>
  <si>
    <t>руб\лист</t>
  </si>
  <si>
    <t>18-25</t>
  </si>
  <si>
    <t>лист/уп</t>
  </si>
  <si>
    <t xml:space="preserve">Поролон 10 мм </t>
  </si>
  <si>
    <t>Поролон 20 мм</t>
  </si>
  <si>
    <t xml:space="preserve">Поролон 30 мм  </t>
  </si>
  <si>
    <t xml:space="preserve">Поролон 40 мм </t>
  </si>
  <si>
    <t xml:space="preserve">Поролон 50 мм  </t>
  </si>
  <si>
    <t xml:space="preserve">Поролон 60 мм </t>
  </si>
  <si>
    <t xml:space="preserve">Поролон 80 мм </t>
  </si>
  <si>
    <t xml:space="preserve">Поролон 100 мм </t>
  </si>
  <si>
    <t xml:space="preserve">Поролон 120 мм </t>
  </si>
  <si>
    <t xml:space="preserve">       </t>
  </si>
  <si>
    <t xml:space="preserve">Скотчи, ленты </t>
  </si>
  <si>
    <t>шт/уп</t>
  </si>
  <si>
    <t xml:space="preserve"> Скотч металлизированый 50 мм х 50м </t>
  </si>
  <si>
    <t xml:space="preserve"> Скотч упаковочный бесцветный 48 мм х 66 м </t>
  </si>
  <si>
    <t xml:space="preserve"> Скотч упаковочный бесцветный 48 мм х 100 м </t>
  </si>
  <si>
    <t xml:space="preserve"> Скотч упаковочный бесцветный 48 мм х 145 м </t>
  </si>
  <si>
    <t xml:space="preserve"> Скотч упаковочный темный 48 мм х 50 м </t>
  </si>
  <si>
    <t>Скотч армированный 48 мм х 10 м</t>
  </si>
  <si>
    <t>Скотч армированный 48 мм х 25 м</t>
  </si>
  <si>
    <t>Скотч армированный 48 мм х 50 м</t>
  </si>
  <si>
    <t>Скотч алюминиевый 50 мм х 10м</t>
  </si>
  <si>
    <t>Скотч алюминиевый 50 мм х 25 м</t>
  </si>
  <si>
    <t>Скотч алюминиевый 50 мм х 50 м</t>
  </si>
  <si>
    <t>Скотч белый 48*25</t>
  </si>
  <si>
    <t>Скотч зеленый 48*25</t>
  </si>
  <si>
    <t>Скотч черный 48*25</t>
  </si>
  <si>
    <t>Стрейч-пленка</t>
  </si>
  <si>
    <t>руб/кг</t>
  </si>
  <si>
    <t xml:space="preserve">руб/шт </t>
  </si>
  <si>
    <t>Пленка-стрейч 500*300 20 мкм (2 кг)</t>
  </si>
  <si>
    <t>Пленка-стрейч втор 500*300 20 мкм (2 кг)</t>
  </si>
  <si>
    <t>ПЛЕНКИ</t>
  </si>
  <si>
    <t>Паро-гидроизоляционные мембраны</t>
  </si>
  <si>
    <r>
      <t>руб/м</t>
    </r>
    <r>
      <rPr>
        <b/>
        <sz val="10"/>
        <rFont val="Arial"/>
        <family val="2"/>
        <charset val="204"/>
      </rPr>
      <t>²</t>
    </r>
  </si>
  <si>
    <t>Укрывной материал</t>
  </si>
  <si>
    <t>Спанбонд СУФ белый 60г/м2 3,2м 150пог.м</t>
  </si>
  <si>
    <t>480 м2</t>
  </si>
  <si>
    <t>Спанбонд СУФ черный 60г/м2 3,2м 150пог.м</t>
  </si>
  <si>
    <t>Геотекстиль</t>
  </si>
  <si>
    <t>Геотекстиль иглопроб. 100 2*100м (200м2) рулон</t>
  </si>
  <si>
    <t>Геотекстиль иглопроб. 150 2,2*50м (110м2) рулон</t>
  </si>
  <si>
    <t>Геотекстиль иглопроб. 200 2,2*50м (110м2) рулон</t>
  </si>
  <si>
    <t>Геотекстиль иглопроб. 300 2,2*50м (110м2) рулон</t>
  </si>
  <si>
    <t>500</t>
  </si>
  <si>
    <t>Шпагат клубок 3-х нитка (500м)</t>
  </si>
  <si>
    <t>Канат джутовый в бухте 6мм</t>
  </si>
  <si>
    <t>Канат джутовый в бухте 8мм</t>
  </si>
  <si>
    <t>25</t>
  </si>
  <si>
    <t>Канат джутовый в бухте 10мм</t>
  </si>
  <si>
    <t>Канат джутовый в бухте от 12мм до 18 мм</t>
  </si>
  <si>
    <r>
      <t xml:space="preserve">Внешний </t>
    </r>
    <r>
      <rPr>
        <b/>
        <sz val="12"/>
        <color indexed="8"/>
        <rFont val="Symbol"/>
        <family val="1"/>
        <charset val="2"/>
      </rPr>
      <t>Æ</t>
    </r>
    <r>
      <rPr>
        <b/>
        <sz val="12"/>
        <color indexed="8"/>
        <rFont val="Arial"/>
        <family val="2"/>
        <charset val="204"/>
      </rPr>
      <t>, мм</t>
    </r>
  </si>
  <si>
    <t>Спанбонд СУФ 17 ш.3,2*10м (шт.) белый</t>
  </si>
  <si>
    <t>Спанбонд СУФ 30 ш.3,2*10м (шт.) белый</t>
  </si>
  <si>
    <t>Спанбонд СУФ 42 ш.3,2*10м (шт.) белый</t>
  </si>
  <si>
    <t>Спанбонд СУФ 60 ш.3,2*10м (шт.) белый</t>
  </si>
  <si>
    <r>
      <t>руб/м</t>
    </r>
    <r>
      <rPr>
        <b/>
        <sz val="11"/>
        <rFont val="Arial"/>
        <family val="2"/>
        <charset val="204"/>
      </rPr>
      <t>²</t>
    </r>
  </si>
  <si>
    <t>Ковер SPORT  5 1800*600*5 (ПСЭВ 3005)</t>
  </si>
  <si>
    <t>ЦВЕТНОЙ ППЭ ДЛЯ ПОДЕЛОК (НОВИНКА!)</t>
  </si>
  <si>
    <t xml:space="preserve"> ППЭ 02 Color (в ассортименте)</t>
  </si>
  <si>
    <t xml:space="preserve"> ППЭ 03 Color (в ассортименте)</t>
  </si>
  <si>
    <t>Базальтовая огнеупорная рулонная изоляция</t>
  </si>
  <si>
    <t xml:space="preserve">Экран базальтовый огнезащитный, плиты  </t>
  </si>
  <si>
    <t>Спанбонд СУФ 60  ш.3,2*10м (шт.) черный</t>
  </si>
  <si>
    <t>Геотекстиль 60 г/м² 1,6м х 25м рулон (40м кв)</t>
  </si>
  <si>
    <t>Геотекстиль 80 г/м² 1,6м х 25м рулон (40м кв)</t>
  </si>
  <si>
    <t>Геотекстиль 100 г/м² 1,6м х 25м рулон (40м кв)</t>
  </si>
  <si>
    <t>Геотекстиль 150 г/м² 1,6м х 25 м рулон (40м кв)</t>
  </si>
  <si>
    <t>Манжеты кровельные</t>
  </si>
  <si>
    <t>Герметик "Мастер Флэш" каучуковый в тубах 310мл</t>
  </si>
  <si>
    <t>Манжета кровельная угловая "Мастер Флэш" RES № 6 (203-280) силикон (красн, коричн, черн, зелен, сер.)</t>
  </si>
  <si>
    <t>Манжета кровельная угловая "Мастер Флэш" RES 17 (75-200мм) силикон (красн, черн, корич, зел, серый)</t>
  </si>
  <si>
    <t>руб/м.п.</t>
  </si>
  <si>
    <t>32м2</t>
  </si>
  <si>
    <t xml:space="preserve">руб/рул </t>
  </si>
  <si>
    <t>м2/шт</t>
  </si>
  <si>
    <t>м2/рул</t>
  </si>
  <si>
    <r>
      <t>м</t>
    </r>
    <r>
      <rPr>
        <b/>
        <sz val="10"/>
        <rFont val="Arial"/>
        <family val="2"/>
        <charset val="204"/>
      </rPr>
      <t>²/рул</t>
    </r>
  </si>
  <si>
    <t>Геомембрана</t>
  </si>
  <si>
    <t xml:space="preserve">Профилированная геомембрана ПНД 8 мм 2*20м </t>
  </si>
  <si>
    <t>GIDROFLEX эко А 30 м2 Влаго-ветроизоляционный материал</t>
  </si>
  <si>
    <t>GIDROFLEX эко В 30 м2 Пароизоляционный материал</t>
  </si>
  <si>
    <t>GIDROFLEX эко С 30 м2 Гидро-пароизоляционная пленка</t>
  </si>
  <si>
    <t>GIDROFLEX эко D 30 м2 Гидро-пароизоляционная пленка</t>
  </si>
  <si>
    <t>GIDROFLEX эко А 70 м2 Влаго-ветроизоляционный материал</t>
  </si>
  <si>
    <t>GIDROFLEX эко В 70 м2 Пароизоляционный материал</t>
  </si>
  <si>
    <t>GIDROFLEX эко С 70 м2 Гидро-пароизоляционная пленка</t>
  </si>
  <si>
    <t>GIDROFLEX эко D 70 м2 Гидро-пароизоляционная пленка</t>
  </si>
  <si>
    <t>6\6</t>
  </si>
  <si>
    <t>160\13</t>
  </si>
  <si>
    <r>
      <rPr>
        <b/>
        <sz val="14"/>
        <rFont val="Arial"/>
        <family val="2"/>
        <charset val="204"/>
      </rPr>
      <t xml:space="preserve">  НПЭ</t>
    </r>
    <r>
      <rPr>
        <b/>
        <sz val="10"/>
        <rFont val="Arial"/>
        <family val="2"/>
        <charset val="204"/>
      </rPr>
      <t xml:space="preserve">                                                                                (цены действительны с 08.09.2023)</t>
    </r>
  </si>
  <si>
    <t>в бухтах</t>
  </si>
  <si>
    <t>Шпагат</t>
  </si>
  <si>
    <t>6 мм</t>
  </si>
  <si>
    <t>9 мм</t>
  </si>
  <si>
    <t>13 мм</t>
  </si>
  <si>
    <t>Спанбонд СУФ белый 40г/м2 3,2м 200пог.м</t>
  </si>
  <si>
    <t>640 м2</t>
  </si>
  <si>
    <t>Размер, см</t>
  </si>
  <si>
    <t>40 х 60</t>
  </si>
  <si>
    <t>Щетинистое покрытие</t>
  </si>
  <si>
    <t>Размер, м</t>
  </si>
  <si>
    <t>0,9 х 15</t>
  </si>
  <si>
    <t>Щетинистое покрытие (Зеленый)</t>
  </si>
  <si>
    <t>Щетинистое покрытие (Коричневый)</t>
  </si>
  <si>
    <t>Щетинистое покрытие
(Мокрый асфальт)</t>
  </si>
  <si>
    <t>Щетинистое покрытие 
(Серый металлик)</t>
  </si>
  <si>
    <t>Щетинистое покрытие 
(Темный шоколад)</t>
  </si>
  <si>
    <t>Щетинистое покрытие 
(Черный)</t>
  </si>
  <si>
    <t>100х150х1,6</t>
  </si>
  <si>
    <t>50х100х1,6</t>
  </si>
  <si>
    <t>80х120х1,6</t>
  </si>
  <si>
    <t>Резиновые покрытия</t>
  </si>
  <si>
    <t>Резиновое покрытие "Монетка"</t>
  </si>
  <si>
    <t>Резиновое покрытие "Ёлочка"</t>
  </si>
  <si>
    <t>Резиновое покрытие "Шашки"</t>
  </si>
  <si>
    <t>руб/рулон</t>
  </si>
  <si>
    <t>1,5 х 10</t>
  </si>
  <si>
    <t>1,2 х 10</t>
  </si>
  <si>
    <t>Трава искусственная "Arko"</t>
  </si>
  <si>
    <t>Трава искусственная "August"</t>
  </si>
  <si>
    <t>2 х 10</t>
  </si>
  <si>
    <t>1 х 5</t>
  </si>
  <si>
    <t>руб.\рулон</t>
  </si>
  <si>
    <t>Искусственная трава</t>
  </si>
  <si>
    <t>Высота, мм</t>
  </si>
  <si>
    <t>Ковры придверные</t>
  </si>
  <si>
    <t>Резиновый коврик "Кленовые листья"</t>
  </si>
  <si>
    <t>Резиновый коврик "Следы"</t>
  </si>
  <si>
    <t>Коврик резиновый ячеистый грязесборный</t>
  </si>
  <si>
    <t>Коврик из щетинистого покрытия (Зеленый, Серый, Коричневый)</t>
  </si>
  <si>
    <t>60 х 90</t>
  </si>
  <si>
    <t>45 х 60</t>
  </si>
  <si>
    <t xml:space="preserve">НПЭ 01 </t>
  </si>
  <si>
    <t>15\6</t>
  </si>
  <si>
    <t>65\9</t>
  </si>
  <si>
    <t>65\13</t>
  </si>
  <si>
    <t>133\9</t>
  </si>
  <si>
    <t>133\13</t>
  </si>
  <si>
    <t>Геотекстиль ЭКО 80 г/м² 1,6м х 25м рулон (40м кв)</t>
  </si>
  <si>
    <t>Геотекстиль ЭКО 100 г/м² 1,6м х 25м рулон (40м кв)</t>
  </si>
  <si>
    <t>Геотекстиль ЭКО 150 г/м² 1,6м х 25 м рулон (40м кв)</t>
  </si>
  <si>
    <t>Геотекстиль ЭКО 200 г/м² 1,6м х 25 м рулон (40м кв)</t>
  </si>
  <si>
    <t>Геотекстиль ЭКО</t>
  </si>
  <si>
    <t>Геотекстиль иглопробивной</t>
  </si>
  <si>
    <t>Ковры придверные ворсистые</t>
  </si>
  <si>
    <t>35 х 55</t>
  </si>
  <si>
    <t>50 х 80</t>
  </si>
  <si>
    <t>45 х 75</t>
  </si>
  <si>
    <t>Коврик придверный с принтом "Котик" с бортом, цв. коричневый</t>
  </si>
  <si>
    <t>Коврик придверный с рельефным рисунком "Лапки", цв. серый</t>
  </si>
  <si>
    <t>Коврик придверный с рельефным рисунком "Плитка", цв. бежевый</t>
  </si>
  <si>
    <t>Коврик принтованный рельефный "Эшли"</t>
  </si>
  <si>
    <t>Коврик принтованный рельефный "Меланж"</t>
  </si>
  <si>
    <t>Ковры и лотки ЭВА</t>
  </si>
  <si>
    <t>31 х 51 х 1</t>
  </si>
  <si>
    <t>Лоток ячеистый СОТА (черный, коричневый)</t>
  </si>
  <si>
    <t>Лоток ячеистый РОМБ (серый, бежевый)</t>
  </si>
  <si>
    <t>Лоток ячеистый СОТА (черный, серый)</t>
  </si>
  <si>
    <t>70 х 35</t>
  </si>
  <si>
    <t>Лоток для обуви (черный, серый)</t>
  </si>
  <si>
    <t>31 х 51 х 3</t>
  </si>
  <si>
    <t>Коврик универсальный, ячеистый РОМБ (черный, серый)</t>
  </si>
  <si>
    <t>43 х 62</t>
  </si>
  <si>
    <t>Коврик универсальный, ячеистый СОТА (коричневый, бежевый)</t>
  </si>
  <si>
    <t>Коврик универсальный, ячеистый СОТА (серый, черный, коричневый, бежевый)</t>
  </si>
  <si>
    <t>62 х 62</t>
  </si>
  <si>
    <t>Коврик универсальный, ячеистый РОМБ (серый, коричневый)</t>
  </si>
  <si>
    <t>130 х 80</t>
  </si>
  <si>
    <t>Коврик универсальный, ячеистый СОТА (черный, бежевый)</t>
  </si>
  <si>
    <t>Ковёр придверный "EKSPO", (без канта) (коричневый, серый, черный)</t>
  </si>
  <si>
    <t>Ковёр придверный "EKSPO" ПЭ, (коричневый, серый)</t>
  </si>
  <si>
    <t>Коврик придверный ПВХ "Start", (коричневый, серый)</t>
  </si>
  <si>
    <t>1 х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</si>
</sst>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9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10"/>
      <name val="Arial"/>
      <family val="2"/>
      <charset val="204"/>
    </font>
    <font>
      <b/>
      <sz val="14"/>
      <name val="Arial"/>
      <family val="2"/>
      <charset val="204"/>
    </font>
    <font>
      <b/>
      <i/>
      <sz val="10"/>
      <name val="Arial Cyr"/>
      <charset val="204"/>
    </font>
    <font>
      <b/>
      <sz val="10"/>
      <name val="Arial Cyr"/>
      <charset val="204"/>
    </font>
    <font>
      <b/>
      <i/>
      <sz val="10"/>
      <name val="Arial"/>
      <family val="2"/>
      <charset val="204"/>
    </font>
    <font>
      <b/>
      <sz val="14"/>
      <name val="Arial Cyr"/>
      <charset val="204"/>
    </font>
    <font>
      <b/>
      <sz val="11"/>
      <name val="Arial Cyr"/>
      <charset val="204"/>
    </font>
    <font>
      <sz val="10"/>
      <color theme="1"/>
      <name val="Calibri"/>
      <family val="2"/>
      <scheme val="minor"/>
    </font>
    <font>
      <i/>
      <sz val="14"/>
      <name val="Arial Cyr"/>
      <charset val="204"/>
    </font>
    <font>
      <i/>
      <sz val="10"/>
      <name val="Arial Cyr"/>
      <charset val="204"/>
    </font>
    <font>
      <sz val="14"/>
      <name val="Arial Cyr"/>
      <charset val="204"/>
    </font>
    <font>
      <sz val="11"/>
      <color indexed="8"/>
      <name val="Calibri"/>
      <family val="2"/>
      <charset val="204"/>
    </font>
    <font>
      <b/>
      <u/>
      <sz val="12"/>
      <color indexed="8"/>
      <name val="Times New Roman"/>
      <family val="1"/>
      <charset val="204"/>
    </font>
    <font>
      <b/>
      <sz val="12"/>
      <color indexed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9"/>
      <color indexed="8"/>
      <name val="Calibri"/>
      <family val="2"/>
      <charset val="204"/>
    </font>
    <font>
      <sz val="10"/>
      <name val="Arial"/>
      <family val="2"/>
      <charset val="204"/>
    </font>
    <font>
      <b/>
      <sz val="14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i/>
      <sz val="11"/>
      <color indexed="8"/>
      <name val="Arial"/>
      <family val="2"/>
      <charset val="204"/>
    </font>
    <font>
      <b/>
      <sz val="10"/>
      <name val="Calibri"/>
      <family val="2"/>
      <charset val="204"/>
    </font>
    <font>
      <b/>
      <sz val="12"/>
      <name val="Arial Cyr"/>
      <charset val="204"/>
    </font>
    <font>
      <b/>
      <sz val="12"/>
      <name val="Arial"/>
      <family val="2"/>
      <charset val="204"/>
    </font>
    <font>
      <b/>
      <sz val="23"/>
      <name val="Arial"/>
      <family val="2"/>
      <charset val="204"/>
    </font>
    <font>
      <sz val="12"/>
      <name val="Arial Cyr"/>
      <charset val="204"/>
    </font>
    <font>
      <b/>
      <i/>
      <sz val="12"/>
      <name val="Arial Cyr"/>
      <charset val="204"/>
    </font>
    <font>
      <b/>
      <sz val="11"/>
      <name val="Arial"/>
      <family val="2"/>
      <charset val="204"/>
    </font>
    <font>
      <b/>
      <sz val="12"/>
      <color theme="1"/>
      <name val="Calibri"/>
      <family val="2"/>
      <scheme val="minor"/>
    </font>
    <font>
      <sz val="11"/>
      <name val="Arial"/>
      <family val="2"/>
      <charset val="204"/>
    </font>
    <font>
      <sz val="12"/>
      <name val="Arial"/>
      <family val="2"/>
      <charset val="204"/>
    </font>
    <font>
      <sz val="12"/>
      <color theme="1"/>
      <name val="Calibri"/>
      <family val="2"/>
      <scheme val="minor"/>
    </font>
    <font>
      <b/>
      <sz val="12"/>
      <color indexed="8"/>
      <name val="Symbol"/>
      <family val="1"/>
      <charset val="2"/>
    </font>
    <font>
      <b/>
      <sz val="12"/>
      <color indexed="8"/>
      <name val="Calibri"/>
      <family val="2"/>
      <charset val="204"/>
    </font>
    <font>
      <b/>
      <sz val="12"/>
      <name val="Arial Cyr"/>
      <family val="2"/>
      <charset val="204"/>
    </font>
    <font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6"/>
      <color indexed="8"/>
      <name val="Arial"/>
      <family val="2"/>
      <charset val="204"/>
    </font>
    <font>
      <sz val="8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Arial Cyr"/>
      <charset val="204"/>
    </font>
    <font>
      <sz val="10"/>
      <color theme="1"/>
      <name val="Arial Cyr"/>
      <charset val="204"/>
    </font>
  </fonts>
  <fills count="14">
    <fill>
      <patternFill patternType="none"/>
    </fill>
    <fill>
      <patternFill patternType="gray125"/>
    </fill>
    <fill>
      <patternFill patternType="solid">
        <fgColor rgb="FFFAD16A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9F29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4">
    <xf numFmtId="0" fontId="0" fillId="0" borderId="0"/>
    <xf numFmtId="0" fontId="1" fillId="0" borderId="0"/>
    <xf numFmtId="0" fontId="13" fillId="0" borderId="0"/>
    <xf numFmtId="0" fontId="13" fillId="0" borderId="0"/>
  </cellStyleXfs>
  <cellXfs count="388">
    <xf numFmtId="0" fontId="0" fillId="0" borderId="0" xfId="0"/>
    <xf numFmtId="0" fontId="0" fillId="3" borderId="2" xfId="0" applyFill="1" applyBorder="1"/>
    <xf numFmtId="0" fontId="4" fillId="3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 shrinkToFit="1"/>
    </xf>
    <xf numFmtId="0" fontId="1" fillId="0" borderId="5" xfId="1" applyBorder="1" applyAlignment="1">
      <alignment horizontal="center" vertical="center" wrapText="1" shrinkToFit="1"/>
    </xf>
    <xf numFmtId="0" fontId="0" fillId="0" borderId="5" xfId="1" applyFont="1" applyBorder="1" applyAlignment="1">
      <alignment horizontal="center" vertical="center" wrapText="1" shrinkToFit="1"/>
    </xf>
    <xf numFmtId="2" fontId="0" fillId="0" borderId="1" xfId="0" applyNumberFormat="1" applyBorder="1" applyAlignment="1">
      <alignment horizontal="center"/>
    </xf>
    <xf numFmtId="2" fontId="6" fillId="0" borderId="5" xfId="1" applyNumberFormat="1" applyFont="1" applyBorder="1" applyAlignment="1">
      <alignment horizontal="center" vertical="center" wrapText="1" shrinkToFit="1"/>
    </xf>
    <xf numFmtId="0" fontId="5" fillId="0" borderId="1" xfId="1" applyFont="1" applyBorder="1" applyAlignment="1">
      <alignment horizontal="center" vertical="center" wrapText="1" shrinkToFit="1"/>
    </xf>
    <xf numFmtId="0" fontId="1" fillId="0" borderId="1" xfId="1" applyBorder="1" applyAlignment="1">
      <alignment horizontal="center" vertical="center" wrapText="1" shrinkToFit="1"/>
    </xf>
    <xf numFmtId="0" fontId="1" fillId="4" borderId="1" xfId="1" applyFill="1" applyBorder="1" applyAlignment="1">
      <alignment horizontal="center" vertical="center" wrapText="1" shrinkToFit="1"/>
    </xf>
    <xf numFmtId="0" fontId="5" fillId="0" borderId="8" xfId="1" applyFont="1" applyBorder="1" applyAlignment="1">
      <alignment horizontal="center" vertical="center" wrapText="1" shrinkToFit="1"/>
    </xf>
    <xf numFmtId="0" fontId="1" fillId="0" borderId="8" xfId="1" applyBorder="1" applyAlignment="1">
      <alignment horizontal="center" vertical="center" wrapText="1" shrinkToFit="1"/>
    </xf>
    <xf numFmtId="0" fontId="5" fillId="0" borderId="10" xfId="1" applyFont="1" applyBorder="1" applyAlignment="1">
      <alignment horizontal="center" vertical="center" wrapText="1" shrinkToFit="1"/>
    </xf>
    <xf numFmtId="0" fontId="1" fillId="0" borderId="10" xfId="1" applyBorder="1" applyAlignment="1">
      <alignment horizontal="center" vertical="center" wrapText="1" shrinkToFit="1"/>
    </xf>
    <xf numFmtId="2" fontId="0" fillId="0" borderId="1" xfId="0" applyNumberForma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2" fontId="5" fillId="0" borderId="8" xfId="0" applyNumberFormat="1" applyFont="1" applyBorder="1" applyAlignment="1">
      <alignment horizontal="center" vertical="center"/>
    </xf>
    <xf numFmtId="2" fontId="5" fillId="0" borderId="5" xfId="0" applyNumberFormat="1" applyFont="1" applyBorder="1" applyAlignment="1">
      <alignment horizontal="center" vertical="center"/>
    </xf>
    <xf numFmtId="1" fontId="4" fillId="0" borderId="5" xfId="0" applyNumberFormat="1" applyFont="1" applyBorder="1" applyAlignment="1">
      <alignment horizontal="center" vertical="center"/>
    </xf>
    <xf numFmtId="0" fontId="5" fillId="0" borderId="13" xfId="1" applyFont="1" applyBorder="1" applyAlignment="1">
      <alignment horizontal="center" vertical="center" wrapText="1" shrinkToFit="1"/>
    </xf>
    <xf numFmtId="0" fontId="1" fillId="0" borderId="13" xfId="1" applyBorder="1" applyAlignment="1">
      <alignment horizontal="center" vertical="center" wrapText="1" shrinkToFit="1"/>
    </xf>
    <xf numFmtId="2" fontId="5" fillId="0" borderId="13" xfId="0" applyNumberFormat="1" applyFont="1" applyBorder="1" applyAlignment="1">
      <alignment horizontal="center" vertical="center"/>
    </xf>
    <xf numFmtId="2" fontId="5" fillId="0" borderId="5" xfId="1" applyNumberFormat="1" applyFont="1" applyBorder="1" applyAlignment="1">
      <alignment horizontal="center" vertical="center" wrapText="1" shrinkToFit="1"/>
    </xf>
    <xf numFmtId="2" fontId="5" fillId="0" borderId="1" xfId="1" applyNumberFormat="1" applyFont="1" applyBorder="1" applyAlignment="1">
      <alignment horizontal="center" vertical="center" wrapText="1" shrinkToFit="1"/>
    </xf>
    <xf numFmtId="2" fontId="5" fillId="0" borderId="13" xfId="1" applyNumberFormat="1" applyFont="1" applyBorder="1" applyAlignment="1">
      <alignment horizontal="center" vertical="center" wrapText="1" shrinkToFit="1"/>
    </xf>
    <xf numFmtId="0" fontId="1" fillId="0" borderId="1" xfId="1" applyBorder="1" applyAlignment="1" applyProtection="1">
      <alignment horizontal="center" vertical="center" wrapText="1" shrinkToFit="1"/>
      <protection locked="0"/>
    </xf>
    <xf numFmtId="0" fontId="0" fillId="0" borderId="12" xfId="0" applyBorder="1"/>
    <xf numFmtId="0" fontId="13" fillId="0" borderId="0" xfId="2"/>
    <xf numFmtId="0" fontId="15" fillId="0" borderId="0" xfId="2" applyFont="1"/>
    <xf numFmtId="0" fontId="16" fillId="0" borderId="0" xfId="2" applyFont="1" applyAlignment="1">
      <alignment horizontal="justify"/>
    </xf>
    <xf numFmtId="0" fontId="13" fillId="0" borderId="2" xfId="2" applyBorder="1" applyAlignment="1">
      <alignment horizontal="center"/>
    </xf>
    <xf numFmtId="0" fontId="13" fillId="0" borderId="14" xfId="2" applyBorder="1" applyAlignment="1">
      <alignment horizontal="center"/>
    </xf>
    <xf numFmtId="0" fontId="18" fillId="0" borderId="0" xfId="0" applyFont="1"/>
    <xf numFmtId="0" fontId="18" fillId="2" borderId="12" xfId="0" applyFont="1" applyFill="1" applyBorder="1"/>
    <xf numFmtId="0" fontId="21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2" fontId="21" fillId="0" borderId="1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1" fillId="0" borderId="13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2" fontId="21" fillId="0" borderId="13" xfId="0" applyNumberFormat="1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2" fontId="21" fillId="0" borderId="5" xfId="0" applyNumberFormat="1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0" fillId="0" borderId="17" xfId="0" applyFont="1" applyBorder="1" applyAlignment="1">
      <alignment horizontal="center" vertical="center"/>
    </xf>
    <xf numFmtId="2" fontId="21" fillId="0" borderId="17" xfId="0" applyNumberFormat="1" applyFont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3" fillId="2" borderId="12" xfId="0" applyFont="1" applyFill="1" applyBorder="1" applyAlignment="1">
      <alignment vertical="center"/>
    </xf>
    <xf numFmtId="0" fontId="2" fillId="6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8" borderId="2" xfId="0" applyFill="1" applyBorder="1"/>
    <xf numFmtId="0" fontId="5" fillId="8" borderId="1" xfId="0" applyFont="1" applyFill="1" applyBorder="1" applyAlignment="1">
      <alignment horizontal="center"/>
    </xf>
    <xf numFmtId="0" fontId="5" fillId="8" borderId="14" xfId="0" applyFont="1" applyFill="1" applyBorder="1" applyAlignment="1">
      <alignment horizontal="center"/>
    </xf>
    <xf numFmtId="2" fontId="2" fillId="8" borderId="1" xfId="0" applyNumberFormat="1" applyFont="1" applyFill="1" applyBorder="1" applyAlignment="1">
      <alignment horizontal="center" vertical="center"/>
    </xf>
    <xf numFmtId="0" fontId="0" fillId="0" borderId="1" xfId="0" applyBorder="1"/>
    <xf numFmtId="0" fontId="5" fillId="0" borderId="1" xfId="0" applyFont="1" applyBorder="1" applyAlignment="1">
      <alignment horizontal="center"/>
    </xf>
    <xf numFmtId="0" fontId="2" fillId="0" borderId="1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8" fillId="9" borderId="1" xfId="0" applyFont="1" applyFill="1" applyBorder="1"/>
    <xf numFmtId="0" fontId="8" fillId="9" borderId="1" xfId="0" applyFont="1" applyFill="1" applyBorder="1" applyAlignment="1">
      <alignment horizontal="center"/>
    </xf>
    <xf numFmtId="2" fontId="5" fillId="0" borderId="1" xfId="0" applyNumberFormat="1" applyFont="1" applyBorder="1" applyAlignment="1">
      <alignment horizontal="center"/>
    </xf>
    <xf numFmtId="2" fontId="1" fillId="0" borderId="1" xfId="1" applyNumberFormat="1" applyBorder="1" applyAlignment="1">
      <alignment horizontal="center" vertical="center"/>
    </xf>
    <xf numFmtId="0" fontId="4" fillId="6" borderId="1" xfId="1" applyFont="1" applyFill="1" applyBorder="1" applyAlignment="1">
      <alignment vertical="center" wrapText="1" shrinkToFit="1"/>
    </xf>
    <xf numFmtId="0" fontId="4" fillId="6" borderId="1" xfId="1" applyFont="1" applyFill="1" applyBorder="1" applyAlignment="1">
      <alignment horizontal="center" vertical="center" wrapText="1" shrinkToFit="1"/>
    </xf>
    <xf numFmtId="2" fontId="4" fillId="6" borderId="1" xfId="0" applyNumberFormat="1" applyFont="1" applyFill="1" applyBorder="1" applyAlignment="1">
      <alignment horizontal="center" vertical="center"/>
    </xf>
    <xf numFmtId="0" fontId="15" fillId="0" borderId="1" xfId="2" applyFont="1" applyBorder="1" applyAlignment="1">
      <alignment horizontal="center" wrapText="1"/>
    </xf>
    <xf numFmtId="16" fontId="15" fillId="0" borderId="1" xfId="2" applyNumberFormat="1" applyFont="1" applyBorder="1" applyAlignment="1">
      <alignment horizontal="center" wrapText="1"/>
    </xf>
    <xf numFmtId="2" fontId="24" fillId="0" borderId="1" xfId="3" applyNumberFormat="1" applyFont="1" applyBorder="1" applyAlignment="1">
      <alignment horizontal="center" vertical="center"/>
    </xf>
    <xf numFmtId="2" fontId="7" fillId="2" borderId="12" xfId="0" applyNumberFormat="1" applyFont="1" applyFill="1" applyBorder="1" applyAlignment="1">
      <alignment vertical="center"/>
    </xf>
    <xf numFmtId="0" fontId="4" fillId="6" borderId="0" xfId="0" applyFont="1" applyFill="1" applyAlignment="1">
      <alignment vertical="center"/>
    </xf>
    <xf numFmtId="0" fontId="4" fillId="6" borderId="6" xfId="0" applyFont="1" applyFill="1" applyBorder="1" applyAlignment="1">
      <alignment vertical="center"/>
    </xf>
    <xf numFmtId="0" fontId="4" fillId="6" borderId="5" xfId="0" applyFont="1" applyFill="1" applyBorder="1" applyAlignment="1">
      <alignment horizontal="center" vertical="center"/>
    </xf>
    <xf numFmtId="0" fontId="0" fillId="6" borderId="6" xfId="0" applyFill="1" applyBorder="1"/>
    <xf numFmtId="2" fontId="4" fillId="6" borderId="5" xfId="0" applyNumberFormat="1" applyFont="1" applyFill="1" applyBorder="1" applyAlignment="1">
      <alignment horizontal="center"/>
    </xf>
    <xf numFmtId="0" fontId="11" fillId="6" borderId="5" xfId="0" applyFont="1" applyFill="1" applyBorder="1" applyAlignment="1">
      <alignment horizontal="center" vertical="center"/>
    </xf>
    <xf numFmtId="0" fontId="4" fillId="6" borderId="5" xfId="1" applyFont="1" applyFill="1" applyBorder="1" applyAlignment="1">
      <alignment vertical="center" wrapText="1" shrinkToFit="1"/>
    </xf>
    <xf numFmtId="0" fontId="7" fillId="2" borderId="12" xfId="1" applyFont="1" applyFill="1" applyBorder="1" applyAlignment="1">
      <alignment vertical="center" wrapText="1" shrinkToFit="1"/>
    </xf>
    <xf numFmtId="0" fontId="4" fillId="6" borderId="5" xfId="1" applyFont="1" applyFill="1" applyBorder="1" applyAlignment="1" applyProtection="1">
      <alignment horizontal="center" vertical="center" wrapText="1" shrinkToFit="1"/>
      <protection locked="0"/>
    </xf>
    <xf numFmtId="2" fontId="4" fillId="6" borderId="5" xfId="1" applyNumberFormat="1" applyFont="1" applyFill="1" applyBorder="1" applyAlignment="1">
      <alignment horizontal="center" vertical="center"/>
    </xf>
    <xf numFmtId="0" fontId="25" fillId="10" borderId="12" xfId="1" applyFont="1" applyFill="1" applyBorder="1" applyAlignment="1">
      <alignment vertical="center" wrapText="1" shrinkToFit="1"/>
    </xf>
    <xf numFmtId="0" fontId="6" fillId="6" borderId="21" xfId="1" applyFont="1" applyFill="1" applyBorder="1" applyAlignment="1">
      <alignment vertical="center" wrapText="1" shrinkToFit="1"/>
    </xf>
    <xf numFmtId="0" fontId="6" fillId="6" borderId="5" xfId="1" applyFont="1" applyFill="1" applyBorder="1" applyAlignment="1" applyProtection="1">
      <alignment horizontal="center" vertical="center" wrapText="1" shrinkToFit="1"/>
      <protection locked="0"/>
    </xf>
    <xf numFmtId="2" fontId="6" fillId="6" borderId="5" xfId="1" applyNumberFormat="1" applyFont="1" applyFill="1" applyBorder="1" applyAlignment="1">
      <alignment horizontal="center" vertical="center"/>
    </xf>
    <xf numFmtId="0" fontId="6" fillId="6" borderId="1" xfId="1" applyFont="1" applyFill="1" applyBorder="1" applyAlignment="1">
      <alignment vertical="center" wrapText="1" shrinkToFit="1"/>
    </xf>
    <xf numFmtId="2" fontId="3" fillId="2" borderId="12" xfId="0" applyNumberFormat="1" applyFont="1" applyFill="1" applyBorder="1" applyAlignment="1">
      <alignment vertical="center" wrapText="1" shrinkToFit="1"/>
    </xf>
    <xf numFmtId="2" fontId="25" fillId="10" borderId="12" xfId="0" applyNumberFormat="1" applyFont="1" applyFill="1" applyBorder="1" applyAlignment="1">
      <alignment vertical="center" wrapText="1" shrinkToFit="1"/>
    </xf>
    <xf numFmtId="0" fontId="6" fillId="6" borderId="14" xfId="1" applyFont="1" applyFill="1" applyBorder="1" applyAlignment="1">
      <alignment horizontal="center" vertical="center" wrapText="1" shrinkToFit="1"/>
    </xf>
    <xf numFmtId="0" fontId="6" fillId="6" borderId="1" xfId="1" applyFont="1" applyFill="1" applyBorder="1" applyAlignment="1" applyProtection="1">
      <alignment horizontal="center" vertical="center" wrapText="1" shrinkToFit="1"/>
      <protection locked="0"/>
    </xf>
    <xf numFmtId="2" fontId="6" fillId="6" borderId="1" xfId="1" applyNumberFormat="1" applyFont="1" applyFill="1" applyBorder="1" applyAlignment="1">
      <alignment horizontal="center" vertical="center"/>
    </xf>
    <xf numFmtId="0" fontId="6" fillId="6" borderId="5" xfId="1" applyFont="1" applyFill="1" applyBorder="1" applyAlignment="1">
      <alignment vertical="center" wrapText="1" shrinkToFit="1"/>
    </xf>
    <xf numFmtId="0" fontId="24" fillId="0" borderId="5" xfId="1" applyFont="1" applyBorder="1" applyAlignment="1">
      <alignment horizontal="center" vertical="center" wrapText="1" shrinkToFit="1"/>
    </xf>
    <xf numFmtId="0" fontId="27" fillId="0" borderId="5" xfId="1" applyFont="1" applyBorder="1" applyAlignment="1">
      <alignment horizontal="center" vertical="center" wrapText="1" shrinkToFit="1"/>
    </xf>
    <xf numFmtId="2" fontId="24" fillId="0" borderId="5" xfId="0" applyNumberFormat="1" applyFont="1" applyBorder="1" applyAlignment="1">
      <alignment horizontal="center" vertical="center"/>
    </xf>
    <xf numFmtId="1" fontId="28" fillId="0" borderId="5" xfId="0" applyNumberFormat="1" applyFont="1" applyBorder="1" applyAlignment="1">
      <alignment horizontal="center" vertical="center"/>
    </xf>
    <xf numFmtId="0" fontId="24" fillId="0" borderId="1" xfId="1" applyFont="1" applyBorder="1" applyAlignment="1">
      <alignment horizontal="center" vertical="center" wrapText="1" shrinkToFit="1"/>
    </xf>
    <xf numFmtId="0" fontId="27" fillId="0" borderId="1" xfId="1" applyFont="1" applyBorder="1" applyAlignment="1">
      <alignment horizontal="center" vertical="center" wrapText="1" shrinkToFit="1"/>
    </xf>
    <xf numFmtId="2" fontId="24" fillId="0" borderId="1" xfId="0" applyNumberFormat="1" applyFont="1" applyBorder="1" applyAlignment="1">
      <alignment horizontal="center" vertical="center"/>
    </xf>
    <xf numFmtId="0" fontId="24" fillId="0" borderId="13" xfId="1" applyFont="1" applyBorder="1" applyAlignment="1">
      <alignment horizontal="center" vertical="center" wrapText="1" shrinkToFit="1"/>
    </xf>
    <xf numFmtId="0" fontId="27" fillId="0" borderId="13" xfId="1" applyFont="1" applyBorder="1" applyAlignment="1">
      <alignment horizontal="center" vertical="center" wrapText="1" shrinkToFit="1"/>
    </xf>
    <xf numFmtId="2" fontId="24" fillId="0" borderId="13" xfId="0" applyNumberFormat="1" applyFont="1" applyBorder="1" applyAlignment="1">
      <alignment horizontal="center" vertical="center"/>
    </xf>
    <xf numFmtId="0" fontId="27" fillId="0" borderId="1" xfId="1" applyFont="1" applyBorder="1" applyAlignment="1">
      <alignment horizontal="center" vertical="center"/>
    </xf>
    <xf numFmtId="0" fontId="24" fillId="0" borderId="8" xfId="1" applyFont="1" applyBorder="1" applyAlignment="1">
      <alignment horizontal="center" vertical="center" wrapText="1" shrinkToFit="1"/>
    </xf>
    <xf numFmtId="0" fontId="27" fillId="0" borderId="8" xfId="1" applyFont="1" applyBorder="1" applyAlignment="1">
      <alignment horizontal="center" vertical="center"/>
    </xf>
    <xf numFmtId="0" fontId="27" fillId="0" borderId="8" xfId="1" applyFont="1" applyBorder="1" applyAlignment="1">
      <alignment horizontal="center" vertical="center" wrapText="1" shrinkToFit="1"/>
    </xf>
    <xf numFmtId="2" fontId="24" fillId="0" borderId="8" xfId="0" applyNumberFormat="1" applyFont="1" applyBorder="1" applyAlignment="1">
      <alignment horizontal="center" vertical="center"/>
    </xf>
    <xf numFmtId="0" fontId="27" fillId="0" borderId="5" xfId="1" applyFont="1" applyBorder="1" applyAlignment="1" applyProtection="1">
      <alignment horizontal="center" vertical="center" wrapText="1" shrinkToFit="1"/>
      <protection locked="0"/>
    </xf>
    <xf numFmtId="2" fontId="24" fillId="0" borderId="5" xfId="1" applyNumberFormat="1" applyFont="1" applyBorder="1" applyAlignment="1">
      <alignment horizontal="center" vertical="center" wrapText="1" shrinkToFit="1"/>
    </xf>
    <xf numFmtId="0" fontId="27" fillId="0" borderId="1" xfId="1" applyFont="1" applyBorder="1" applyAlignment="1" applyProtection="1">
      <alignment horizontal="center" vertical="center" wrapText="1" shrinkToFit="1"/>
      <protection locked="0"/>
    </xf>
    <xf numFmtId="2" fontId="24" fillId="0" borderId="1" xfId="1" applyNumberFormat="1" applyFont="1" applyBorder="1" applyAlignment="1">
      <alignment horizontal="center" vertical="center" wrapText="1" shrinkToFit="1"/>
    </xf>
    <xf numFmtId="0" fontId="27" fillId="0" borderId="8" xfId="1" applyFont="1" applyBorder="1" applyAlignment="1" applyProtection="1">
      <alignment horizontal="center" vertical="center" wrapText="1" shrinkToFit="1"/>
      <protection locked="0"/>
    </xf>
    <xf numFmtId="2" fontId="24" fillId="0" borderId="8" xfId="1" applyNumberFormat="1" applyFont="1" applyBorder="1" applyAlignment="1">
      <alignment horizontal="center" vertical="center" wrapText="1" shrinkToFit="1"/>
    </xf>
    <xf numFmtId="1" fontId="28" fillId="0" borderId="1" xfId="0" applyNumberFormat="1" applyFont="1" applyBorder="1" applyAlignment="1">
      <alignment horizontal="center" vertical="center"/>
    </xf>
    <xf numFmtId="1" fontId="24" fillId="0" borderId="1" xfId="1" applyNumberFormat="1" applyFont="1" applyBorder="1" applyAlignment="1">
      <alignment horizontal="center" vertical="center"/>
    </xf>
    <xf numFmtId="49" fontId="30" fillId="0" borderId="1" xfId="1" applyNumberFormat="1" applyFont="1" applyBorder="1" applyAlignment="1">
      <alignment horizontal="center" vertical="center"/>
    </xf>
    <xf numFmtId="2" fontId="24" fillId="0" borderId="1" xfId="1" applyNumberFormat="1" applyFont="1" applyBorder="1" applyAlignment="1">
      <alignment horizontal="center" vertical="center"/>
    </xf>
    <xf numFmtId="1" fontId="24" fillId="0" borderId="13" xfId="1" applyNumberFormat="1" applyFont="1" applyBorder="1" applyAlignment="1">
      <alignment horizontal="center" vertical="center"/>
    </xf>
    <xf numFmtId="49" fontId="30" fillId="0" borderId="13" xfId="1" applyNumberFormat="1" applyFont="1" applyBorder="1" applyAlignment="1">
      <alignment horizontal="center" vertical="center"/>
    </xf>
    <xf numFmtId="2" fontId="24" fillId="0" borderId="13" xfId="1" applyNumberFormat="1" applyFont="1" applyBorder="1" applyAlignment="1">
      <alignment horizontal="center" vertical="center"/>
    </xf>
    <xf numFmtId="1" fontId="24" fillId="0" borderId="5" xfId="1" applyNumberFormat="1" applyFont="1" applyBorder="1" applyAlignment="1">
      <alignment horizontal="center" vertical="center"/>
    </xf>
    <xf numFmtId="49" fontId="30" fillId="0" borderId="5" xfId="1" applyNumberFormat="1" applyFont="1" applyBorder="1" applyAlignment="1">
      <alignment horizontal="center" vertical="center"/>
    </xf>
    <xf numFmtId="2" fontId="24" fillId="0" borderId="5" xfId="1" applyNumberFormat="1" applyFont="1" applyBorder="1" applyAlignment="1">
      <alignment horizontal="center" vertical="center"/>
    </xf>
    <xf numFmtId="1" fontId="24" fillId="0" borderId="8" xfId="1" applyNumberFormat="1" applyFont="1" applyBorder="1" applyAlignment="1">
      <alignment horizontal="center" vertical="center"/>
    </xf>
    <xf numFmtId="49" fontId="30" fillId="0" borderId="8" xfId="1" applyNumberFormat="1" applyFont="1" applyBorder="1" applyAlignment="1">
      <alignment horizontal="center" vertical="center"/>
    </xf>
    <xf numFmtId="2" fontId="24" fillId="0" borderId="8" xfId="1" applyNumberFormat="1" applyFont="1" applyBorder="1" applyAlignment="1">
      <alignment horizontal="center" vertical="center"/>
    </xf>
    <xf numFmtId="2" fontId="32" fillId="0" borderId="2" xfId="1" applyNumberFormat="1" applyFont="1" applyBorder="1" applyAlignment="1">
      <alignment vertical="center" wrapText="1" shrinkToFit="1"/>
    </xf>
    <xf numFmtId="2" fontId="32" fillId="0" borderId="14" xfId="1" applyNumberFormat="1" applyFont="1" applyBorder="1" applyAlignment="1">
      <alignment vertical="center" wrapText="1" shrinkToFit="1"/>
    </xf>
    <xf numFmtId="49" fontId="33" fillId="0" borderId="1" xfId="1" applyNumberFormat="1" applyFont="1" applyBorder="1" applyAlignment="1">
      <alignment horizontal="center" vertical="center"/>
    </xf>
    <xf numFmtId="2" fontId="32" fillId="0" borderId="19" xfId="1" applyNumberFormat="1" applyFont="1" applyBorder="1" applyAlignment="1">
      <alignment vertical="center" wrapText="1" shrinkToFit="1"/>
    </xf>
    <xf numFmtId="2" fontId="32" fillId="0" borderId="4" xfId="1" applyNumberFormat="1" applyFont="1" applyBorder="1" applyAlignment="1">
      <alignment vertical="center" wrapText="1" shrinkToFit="1"/>
    </xf>
    <xf numFmtId="49" fontId="33" fillId="0" borderId="15" xfId="1" applyNumberFormat="1" applyFont="1" applyBorder="1" applyAlignment="1">
      <alignment horizontal="center" vertical="center"/>
    </xf>
    <xf numFmtId="2" fontId="24" fillId="0" borderId="15" xfId="1" applyNumberFormat="1" applyFont="1" applyBorder="1" applyAlignment="1">
      <alignment horizontal="center" vertical="center"/>
    </xf>
    <xf numFmtId="2" fontId="28" fillId="0" borderId="1" xfId="0" applyNumberFormat="1" applyFont="1" applyBorder="1" applyAlignment="1">
      <alignment horizontal="center" vertical="center"/>
    </xf>
    <xf numFmtId="2" fontId="29" fillId="0" borderId="1" xfId="1" applyNumberFormat="1" applyFont="1" applyBorder="1" applyAlignment="1">
      <alignment horizontal="center" vertical="center" wrapText="1" shrinkToFit="1"/>
    </xf>
    <xf numFmtId="0" fontId="28" fillId="6" borderId="1" xfId="1" applyFont="1" applyFill="1" applyBorder="1" applyAlignment="1">
      <alignment horizontal="center" vertical="center" wrapText="1" shrinkToFit="1"/>
    </xf>
    <xf numFmtId="49" fontId="28" fillId="6" borderId="1" xfId="0" applyNumberFormat="1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center"/>
    </xf>
    <xf numFmtId="0" fontId="32" fillId="0" borderId="1" xfId="1" applyFont="1" applyBorder="1" applyAlignment="1">
      <alignment horizontal="center" vertical="center" wrapText="1" shrinkToFit="1"/>
    </xf>
    <xf numFmtId="49" fontId="27" fillId="0" borderId="1" xfId="1" applyNumberFormat="1" applyFont="1" applyBorder="1" applyAlignment="1">
      <alignment horizontal="center" vertical="center"/>
    </xf>
    <xf numFmtId="2" fontId="25" fillId="0" borderId="1" xfId="0" applyNumberFormat="1" applyFont="1" applyBorder="1" applyAlignment="1">
      <alignment horizontal="center" vertical="center"/>
    </xf>
    <xf numFmtId="0" fontId="27" fillId="0" borderId="13" xfId="1" applyFont="1" applyBorder="1" applyAlignment="1" applyProtection="1">
      <alignment horizontal="center" vertical="center" wrapText="1" shrinkToFit="1"/>
      <protection locked="0"/>
    </xf>
    <xf numFmtId="0" fontId="33" fillId="0" borderId="1" xfId="0" applyFont="1" applyBorder="1"/>
    <xf numFmtId="2" fontId="24" fillId="0" borderId="1" xfId="0" applyNumberFormat="1" applyFont="1" applyBorder="1" applyAlignment="1">
      <alignment horizontal="center"/>
    </xf>
    <xf numFmtId="2" fontId="31" fillId="0" borderId="1" xfId="1" applyNumberFormat="1" applyFont="1" applyBorder="1" applyAlignment="1" applyProtection="1">
      <alignment horizontal="center" vertical="center" wrapText="1" shrinkToFit="1"/>
      <protection locked="0"/>
    </xf>
    <xf numFmtId="2" fontId="32" fillId="0" borderId="1" xfId="1" applyNumberFormat="1" applyFont="1" applyBorder="1" applyAlignment="1" applyProtection="1">
      <alignment horizontal="center" vertical="center" wrapText="1" shrinkToFit="1"/>
      <protection locked="0"/>
    </xf>
    <xf numFmtId="2" fontId="25" fillId="0" borderId="1" xfId="1" applyNumberFormat="1" applyFont="1" applyBorder="1" applyAlignment="1">
      <alignment horizontal="center" vertical="center"/>
    </xf>
    <xf numFmtId="0" fontId="33" fillId="0" borderId="0" xfId="0" applyFont="1"/>
    <xf numFmtId="0" fontId="15" fillId="3" borderId="1" xfId="2" applyFont="1" applyFill="1" applyBorder="1" applyAlignment="1">
      <alignment horizontal="center" wrapText="1"/>
    </xf>
    <xf numFmtId="0" fontId="37" fillId="0" borderId="12" xfId="2" applyFont="1" applyBorder="1" applyAlignment="1">
      <alignment horizontal="center"/>
    </xf>
    <xf numFmtId="0" fontId="31" fillId="0" borderId="8" xfId="1" applyFont="1" applyBorder="1" applyAlignment="1">
      <alignment horizontal="center" vertical="center" wrapText="1" shrinkToFit="1"/>
    </xf>
    <xf numFmtId="2" fontId="31" fillId="0" borderId="8" xfId="1" applyNumberFormat="1" applyFont="1" applyBorder="1" applyAlignment="1" applyProtection="1">
      <alignment horizontal="center" vertical="center" wrapText="1" shrinkToFit="1"/>
      <protection locked="0"/>
    </xf>
    <xf numFmtId="2" fontId="29" fillId="0" borderId="5" xfId="1" applyNumberFormat="1" applyFont="1" applyBorder="1" applyAlignment="1">
      <alignment horizontal="center" vertical="center"/>
    </xf>
    <xf numFmtId="2" fontId="29" fillId="0" borderId="8" xfId="1" applyNumberFormat="1" applyFont="1" applyBorder="1" applyAlignment="1">
      <alignment horizontal="center" vertical="center"/>
    </xf>
    <xf numFmtId="0" fontId="38" fillId="6" borderId="5" xfId="1" applyFont="1" applyFill="1" applyBorder="1" applyAlignment="1">
      <alignment vertical="center" wrapText="1" shrinkToFit="1"/>
    </xf>
    <xf numFmtId="0" fontId="38" fillId="6" borderId="5" xfId="1" applyFont="1" applyFill="1" applyBorder="1" applyAlignment="1" applyProtection="1">
      <alignment horizontal="center" vertical="center" wrapText="1" shrinkToFit="1"/>
      <protection locked="0"/>
    </xf>
    <xf numFmtId="2" fontId="38" fillId="6" borderId="5" xfId="1" applyNumberFormat="1" applyFont="1" applyFill="1" applyBorder="1" applyAlignment="1">
      <alignment horizontal="center" vertical="center"/>
    </xf>
    <xf numFmtId="0" fontId="38" fillId="6" borderId="11" xfId="1" applyFont="1" applyFill="1" applyBorder="1" applyAlignment="1">
      <alignment horizontal="center" vertical="center" wrapText="1" shrinkToFit="1"/>
    </xf>
    <xf numFmtId="2" fontId="31" fillId="0" borderId="1" xfId="1" applyNumberFormat="1" applyFont="1" applyBorder="1" applyAlignment="1">
      <alignment horizontal="center" vertical="center"/>
    </xf>
    <xf numFmtId="0" fontId="40" fillId="0" borderId="1" xfId="0" applyFont="1" applyBorder="1" applyAlignment="1">
      <alignment horizontal="center"/>
    </xf>
    <xf numFmtId="0" fontId="31" fillId="0" borderId="1" xfId="1" applyFont="1" applyBorder="1" applyAlignment="1">
      <alignment horizontal="center" vertical="center" wrapText="1" shrinkToFit="1"/>
    </xf>
    <xf numFmtId="0" fontId="38" fillId="6" borderId="1" xfId="1" applyFont="1" applyFill="1" applyBorder="1" applyAlignment="1" applyProtection="1">
      <alignment horizontal="center" vertical="center" wrapText="1" shrinkToFit="1"/>
      <protection locked="0"/>
    </xf>
    <xf numFmtId="0" fontId="29" fillId="6" borderId="1" xfId="1" applyFont="1" applyFill="1" applyBorder="1" applyAlignment="1">
      <alignment horizontal="center" vertical="center" wrapText="1" shrinkToFit="1"/>
    </xf>
    <xf numFmtId="0" fontId="38" fillId="6" borderId="1" xfId="1" applyFont="1" applyFill="1" applyBorder="1" applyAlignment="1">
      <alignment horizontal="center" vertical="center" wrapText="1" shrinkToFit="1"/>
    </xf>
    <xf numFmtId="2" fontId="38" fillId="6" borderId="1" xfId="1" applyNumberFormat="1" applyFont="1" applyFill="1" applyBorder="1" applyAlignment="1">
      <alignment horizontal="center" vertical="center"/>
    </xf>
    <xf numFmtId="0" fontId="43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29" fillId="0" borderId="18" xfId="1" applyFont="1" applyBorder="1" applyAlignment="1">
      <alignment horizontal="left" vertical="center" wrapText="1" shrinkToFit="1"/>
    </xf>
    <xf numFmtId="0" fontId="29" fillId="0" borderId="1" xfId="1" applyFont="1" applyBorder="1" applyAlignment="1">
      <alignment horizontal="left" vertical="center" wrapText="1" shrinkToFit="1"/>
    </xf>
    <xf numFmtId="0" fontId="29" fillId="0" borderId="12" xfId="1" applyFont="1" applyBorder="1" applyAlignment="1">
      <alignment horizontal="left" vertical="center" wrapText="1" shrinkToFit="1"/>
    </xf>
    <xf numFmtId="2" fontId="25" fillId="0" borderId="12" xfId="1" applyNumberFormat="1" applyFont="1" applyBorder="1" applyAlignment="1">
      <alignment horizontal="left" vertical="center" wrapText="1" shrinkToFit="1"/>
    </xf>
    <xf numFmtId="2" fontId="25" fillId="0" borderId="18" xfId="1" applyNumberFormat="1" applyFont="1" applyBorder="1" applyAlignment="1">
      <alignment horizontal="left" vertical="center" wrapText="1" shrinkToFit="1"/>
    </xf>
    <xf numFmtId="2" fontId="24" fillId="0" borderId="1" xfId="0" applyNumberFormat="1" applyFont="1" applyBorder="1" applyAlignment="1">
      <alignment horizontal="left" vertical="center"/>
    </xf>
    <xf numFmtId="2" fontId="24" fillId="0" borderId="8" xfId="0" applyNumberFormat="1" applyFont="1" applyBorder="1" applyAlignment="1">
      <alignment horizontal="left" vertical="center"/>
    </xf>
    <xf numFmtId="2" fontId="28" fillId="0" borderId="1" xfId="0" applyNumberFormat="1" applyFont="1" applyBorder="1" applyAlignment="1">
      <alignment horizontal="left" vertical="center"/>
    </xf>
    <xf numFmtId="2" fontId="28" fillId="0" borderId="1" xfId="0" applyNumberFormat="1" applyFont="1" applyBorder="1" applyAlignment="1">
      <alignment horizontal="left" vertical="center" wrapText="1"/>
    </xf>
    <xf numFmtId="2" fontId="25" fillId="0" borderId="1" xfId="1" applyNumberFormat="1" applyFont="1" applyBorder="1" applyAlignment="1">
      <alignment horizontal="left" vertical="center" wrapText="1" shrinkToFit="1"/>
    </xf>
    <xf numFmtId="0" fontId="25" fillId="0" borderId="1" xfId="0" applyFont="1" applyBorder="1" applyAlignment="1">
      <alignment horizontal="left" vertical="center" wrapText="1"/>
    </xf>
    <xf numFmtId="49" fontId="28" fillId="0" borderId="12" xfId="0" applyNumberFormat="1" applyFont="1" applyBorder="1" applyAlignment="1">
      <alignment horizontal="center" vertical="center"/>
    </xf>
    <xf numFmtId="49" fontId="28" fillId="0" borderId="14" xfId="0" applyNumberFormat="1" applyFont="1" applyBorder="1" applyAlignment="1">
      <alignment horizontal="center" vertical="center"/>
    </xf>
    <xf numFmtId="2" fontId="24" fillId="12" borderId="8" xfId="0" applyNumberFormat="1" applyFont="1" applyFill="1" applyBorder="1" applyAlignment="1">
      <alignment horizontal="center" vertical="center"/>
    </xf>
    <xf numFmtId="49" fontId="33" fillId="12" borderId="12" xfId="0" applyNumberFormat="1" applyFont="1" applyFill="1" applyBorder="1" applyAlignment="1">
      <alignment horizontal="center" vertical="center"/>
    </xf>
    <xf numFmtId="49" fontId="33" fillId="12" borderId="14" xfId="0" applyNumberFormat="1" applyFont="1" applyFill="1" applyBorder="1" applyAlignment="1">
      <alignment horizontal="center" vertical="center"/>
    </xf>
    <xf numFmtId="2" fontId="24" fillId="12" borderId="1" xfId="0" applyNumberFormat="1" applyFont="1" applyFill="1" applyBorder="1" applyAlignment="1">
      <alignment horizontal="center" vertical="center"/>
    </xf>
    <xf numFmtId="2" fontId="28" fillId="12" borderId="1" xfId="0" applyNumberFormat="1" applyFont="1" applyFill="1" applyBorder="1" applyAlignment="1">
      <alignment horizontal="center" vertical="center" wrapText="1"/>
    </xf>
    <xf numFmtId="49" fontId="28" fillId="12" borderId="12" xfId="0" applyNumberFormat="1" applyFont="1" applyFill="1" applyBorder="1" applyAlignment="1">
      <alignment horizontal="center" vertical="center"/>
    </xf>
    <xf numFmtId="49" fontId="28" fillId="12" borderId="14" xfId="0" applyNumberFormat="1" applyFont="1" applyFill="1" applyBorder="1" applyAlignment="1">
      <alignment horizontal="center" vertical="center"/>
    </xf>
    <xf numFmtId="49" fontId="4" fillId="6" borderId="1" xfId="0" applyNumberFormat="1" applyFont="1" applyFill="1" applyBorder="1" applyAlignment="1">
      <alignment horizontal="center" vertical="center"/>
    </xf>
    <xf numFmtId="2" fontId="24" fillId="13" borderId="1" xfId="3" applyNumberFormat="1" applyFont="1" applyFill="1" applyBorder="1" applyAlignment="1">
      <alignment horizontal="center" vertical="center"/>
    </xf>
    <xf numFmtId="2" fontId="24" fillId="13" borderId="1" xfId="1" applyNumberFormat="1" applyFont="1" applyFill="1" applyBorder="1" applyAlignment="1">
      <alignment horizontal="center"/>
    </xf>
    <xf numFmtId="0" fontId="40" fillId="0" borderId="1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3" fontId="47" fillId="0" borderId="1" xfId="0" applyNumberFormat="1" applyFont="1" applyBorder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/>
    </xf>
    <xf numFmtId="0" fontId="9" fillId="0" borderId="1" xfId="0" applyFont="1" applyBorder="1"/>
    <xf numFmtId="0" fontId="48" fillId="0" borderId="1" xfId="0" applyFont="1" applyBorder="1" applyAlignment="1">
      <alignment horizontal="center" vertical="center"/>
    </xf>
    <xf numFmtId="0" fontId="47" fillId="0" borderId="1" xfId="0" applyFont="1" applyBorder="1" applyAlignment="1">
      <alignment horizontal="left" vertical="center"/>
    </xf>
    <xf numFmtId="0" fontId="9" fillId="0" borderId="8" xfId="0" applyFont="1" applyBorder="1"/>
    <xf numFmtId="0" fontId="9" fillId="0" borderId="15" xfId="0" applyFont="1" applyBorder="1"/>
    <xf numFmtId="49" fontId="48" fillId="0" borderId="1" xfId="0" applyNumberFormat="1" applyFont="1" applyBorder="1" applyAlignment="1">
      <alignment horizontal="center" vertical="center"/>
    </xf>
    <xf numFmtId="0" fontId="9" fillId="0" borderId="0" xfId="0" applyFont="1"/>
    <xf numFmtId="49" fontId="48" fillId="0" borderId="8" xfId="0" applyNumberFormat="1" applyFont="1" applyBorder="1" applyAlignment="1">
      <alignment horizontal="center" vertical="center"/>
    </xf>
    <xf numFmtId="3" fontId="5" fillId="0" borderId="8" xfId="0" applyNumberFormat="1" applyFont="1" applyBorder="1" applyAlignment="1">
      <alignment horizontal="center" vertical="center"/>
    </xf>
    <xf numFmtId="0" fontId="9" fillId="0" borderId="20" xfId="0" applyFont="1" applyBorder="1"/>
    <xf numFmtId="0" fontId="7" fillId="2" borderId="21" xfId="0" applyFont="1" applyFill="1" applyBorder="1" applyAlignment="1">
      <alignment vertical="center"/>
    </xf>
    <xf numFmtId="0" fontId="26" fillId="0" borderId="6" xfId="0" applyFont="1" applyBorder="1" applyAlignment="1">
      <alignment horizontal="center"/>
    </xf>
    <xf numFmtId="0" fontId="47" fillId="0" borderId="14" xfId="0" applyFont="1" applyBorder="1" applyAlignment="1">
      <alignment horizontal="left" vertical="center"/>
    </xf>
    <xf numFmtId="0" fontId="9" fillId="0" borderId="18" xfId="0" applyFont="1" applyBorder="1"/>
    <xf numFmtId="0" fontId="9" fillId="0" borderId="21" xfId="0" applyFont="1" applyBorder="1"/>
    <xf numFmtId="0" fontId="48" fillId="0" borderId="5" xfId="0" applyFont="1" applyBorder="1"/>
    <xf numFmtId="0" fontId="48" fillId="0" borderId="8" xfId="0" applyFont="1" applyBorder="1"/>
    <xf numFmtId="0" fontId="0" fillId="0" borderId="1" xfId="0" applyBorder="1" applyAlignment="1">
      <alignment horizontal="center"/>
    </xf>
    <xf numFmtId="0" fontId="7" fillId="2" borderId="1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5" xfId="0" applyBorder="1" applyAlignment="1">
      <alignment horizontal="center"/>
    </xf>
    <xf numFmtId="0" fontId="5" fillId="2" borderId="12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5" fillId="2" borderId="12" xfId="1" applyFont="1" applyFill="1" applyBorder="1" applyAlignment="1">
      <alignment horizontal="center" vertical="center" wrapText="1" shrinkToFit="1"/>
    </xf>
    <xf numFmtId="0" fontId="5" fillId="2" borderId="2" xfId="1" applyFont="1" applyFill="1" applyBorder="1" applyAlignment="1">
      <alignment horizontal="center" vertical="center" wrapText="1" shrinkToFit="1"/>
    </xf>
    <xf numFmtId="0" fontId="5" fillId="2" borderId="1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right" vertical="center" wrapText="1" shrinkToFit="1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9" fillId="2" borderId="2" xfId="0" applyFont="1" applyFill="1" applyBorder="1" applyAlignment="1">
      <alignment horizontal="center" vertical="center"/>
    </xf>
    <xf numFmtId="0" fontId="41" fillId="11" borderId="19" xfId="0" applyFont="1" applyFill="1" applyBorder="1" applyAlignment="1">
      <alignment horizontal="center"/>
    </xf>
    <xf numFmtId="0" fontId="4" fillId="6" borderId="12" xfId="1" applyFont="1" applyFill="1" applyBorder="1" applyAlignment="1">
      <alignment horizontal="center" vertical="center" wrapText="1" shrinkToFit="1"/>
    </xf>
    <xf numFmtId="0" fontId="4" fillId="6" borderId="2" xfId="1" applyFont="1" applyFill="1" applyBorder="1" applyAlignment="1">
      <alignment horizontal="center" vertical="center" wrapText="1" shrinkToFit="1"/>
    </xf>
    <xf numFmtId="0" fontId="4" fillId="6" borderId="14" xfId="1" applyFont="1" applyFill="1" applyBorder="1" applyAlignment="1">
      <alignment horizontal="center" vertical="center" wrapText="1" shrinkToFit="1"/>
    </xf>
    <xf numFmtId="0" fontId="40" fillId="0" borderId="1" xfId="0" applyFont="1" applyBorder="1" applyAlignment="1">
      <alignment horizontal="left" vertical="center" wrapText="1"/>
    </xf>
    <xf numFmtId="0" fontId="40" fillId="0" borderId="1" xfId="0" applyFont="1" applyBorder="1" applyAlignment="1">
      <alignment horizontal="left"/>
    </xf>
    <xf numFmtId="2" fontId="7" fillId="2" borderId="1" xfId="0" applyNumberFormat="1" applyFont="1" applyFill="1" applyBorder="1" applyAlignment="1">
      <alignment horizontal="center" vertical="center"/>
    </xf>
    <xf numFmtId="0" fontId="5" fillId="0" borderId="1" xfId="1" applyFont="1" applyBorder="1" applyAlignment="1">
      <alignment horizontal="left" vertical="center" wrapText="1" shrinkToFit="1"/>
    </xf>
    <xf numFmtId="0" fontId="4" fillId="6" borderId="1" xfId="1" applyFont="1" applyFill="1" applyBorder="1" applyAlignment="1">
      <alignment horizontal="center" vertical="center" wrapText="1" shrinkToFit="1"/>
    </xf>
    <xf numFmtId="0" fontId="5" fillId="0" borderId="1" xfId="0" applyFont="1" applyBorder="1" applyAlignment="1">
      <alignment horizontal="left"/>
    </xf>
    <xf numFmtId="0" fontId="2" fillId="0" borderId="1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7" fillId="7" borderId="12" xfId="0" applyFont="1" applyFill="1" applyBorder="1" applyAlignment="1">
      <alignment horizontal="center"/>
    </xf>
    <xf numFmtId="0" fontId="39" fillId="7" borderId="2" xfId="0" applyFont="1" applyFill="1" applyBorder="1" applyAlignment="1">
      <alignment horizontal="center"/>
    </xf>
    <xf numFmtId="0" fontId="39" fillId="7" borderId="14" xfId="0" applyFont="1" applyFill="1" applyBorder="1" applyAlignment="1">
      <alignment horizontal="center"/>
    </xf>
    <xf numFmtId="0" fontId="8" fillId="9" borderId="12" xfId="0" applyFont="1" applyFill="1" applyBorder="1" applyAlignment="1">
      <alignment horizontal="center"/>
    </xf>
    <xf numFmtId="0" fontId="8" fillId="9" borderId="2" xfId="0" applyFont="1" applyFill="1" applyBorder="1" applyAlignment="1">
      <alignment horizontal="center"/>
    </xf>
    <xf numFmtId="0" fontId="8" fillId="9" borderId="14" xfId="0" applyFont="1" applyFill="1" applyBorder="1" applyAlignment="1">
      <alignment horizontal="center"/>
    </xf>
    <xf numFmtId="0" fontId="5" fillId="0" borderId="12" xfId="0" applyFont="1" applyBorder="1" applyAlignment="1">
      <alignment horizontal="left"/>
    </xf>
    <xf numFmtId="0" fontId="5" fillId="0" borderId="2" xfId="0" applyFont="1" applyBorder="1" applyAlignment="1">
      <alignment horizontal="left"/>
    </xf>
    <xf numFmtId="0" fontId="5" fillId="0" borderId="14" xfId="0" applyFont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24" fillId="7" borderId="2" xfId="0" applyFont="1" applyFill="1" applyBorder="1" applyAlignment="1">
      <alignment horizontal="center"/>
    </xf>
    <xf numFmtId="0" fontId="24" fillId="7" borderId="14" xfId="0" applyFont="1" applyFill="1" applyBorder="1" applyAlignment="1">
      <alignment horizontal="center"/>
    </xf>
    <xf numFmtId="0" fontId="5" fillId="8" borderId="1" xfId="0" applyFont="1" applyFill="1" applyBorder="1" applyAlignment="1">
      <alignment horizontal="center"/>
    </xf>
    <xf numFmtId="0" fontId="2" fillId="0" borderId="12" xfId="0" applyFont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0" fontId="18" fillId="0" borderId="12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6" fillId="6" borderId="12" xfId="0" applyFont="1" applyFill="1" applyBorder="1" applyAlignment="1">
      <alignment horizontal="center" vertical="center" wrapText="1"/>
    </xf>
    <xf numFmtId="0" fontId="6" fillId="6" borderId="14" xfId="0" applyFont="1" applyFill="1" applyBorder="1" applyAlignment="1">
      <alignment horizontal="center" vertical="center" wrapText="1"/>
    </xf>
    <xf numFmtId="0" fontId="25" fillId="2" borderId="18" xfId="0" applyFont="1" applyFill="1" applyBorder="1" applyAlignment="1">
      <alignment horizontal="center" vertical="center"/>
    </xf>
    <xf numFmtId="0" fontId="25" fillId="2" borderId="19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6" fillId="6" borderId="12" xfId="0" applyFont="1" applyFill="1" applyBorder="1" applyAlignment="1">
      <alignment horizontal="center" vertical="center"/>
    </xf>
    <xf numFmtId="0" fontId="6" fillId="6" borderId="14" xfId="0" applyFont="1" applyFill="1" applyBorder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49" fontId="33" fillId="0" borderId="12" xfId="0" applyNumberFormat="1" applyFont="1" applyBorder="1" applyAlignment="1">
      <alignment horizontal="center" vertical="center"/>
    </xf>
    <xf numFmtId="49" fontId="33" fillId="0" borderId="14" xfId="0" applyNumberFormat="1" applyFont="1" applyBorder="1" applyAlignment="1">
      <alignment horizontal="center" vertical="center"/>
    </xf>
    <xf numFmtId="49" fontId="28" fillId="0" borderId="1" xfId="0" applyNumberFormat="1" applyFont="1" applyBorder="1" applyAlignment="1">
      <alignment horizontal="center" vertical="center"/>
    </xf>
    <xf numFmtId="49" fontId="28" fillId="0" borderId="12" xfId="0" applyNumberFormat="1" applyFont="1" applyBorder="1" applyAlignment="1">
      <alignment horizontal="center" vertical="center"/>
    </xf>
    <xf numFmtId="49" fontId="28" fillId="0" borderId="14" xfId="0" applyNumberFormat="1" applyFont="1" applyBorder="1" applyAlignment="1">
      <alignment horizontal="center" vertical="center"/>
    </xf>
    <xf numFmtId="2" fontId="7" fillId="2" borderId="0" xfId="0" applyNumberFormat="1" applyFont="1" applyFill="1" applyAlignment="1">
      <alignment horizontal="center" vertical="center"/>
    </xf>
    <xf numFmtId="2" fontId="7" fillId="2" borderId="19" xfId="0" applyNumberFormat="1" applyFont="1" applyFill="1" applyBorder="1" applyAlignment="1">
      <alignment horizontal="center" vertical="center"/>
    </xf>
    <xf numFmtId="2" fontId="25" fillId="0" borderId="19" xfId="1" applyNumberFormat="1" applyFont="1" applyBorder="1" applyAlignment="1">
      <alignment horizontal="left" vertical="center" wrapText="1" shrinkToFit="1"/>
    </xf>
    <xf numFmtId="2" fontId="25" fillId="0" borderId="4" xfId="1" applyNumberFormat="1" applyFont="1" applyBorder="1" applyAlignment="1">
      <alignment horizontal="left" vertical="center" wrapText="1" shrinkToFit="1"/>
    </xf>
    <xf numFmtId="2" fontId="25" fillId="0" borderId="0" xfId="1" applyNumberFormat="1" applyFont="1" applyAlignment="1">
      <alignment horizontal="left" vertical="center" wrapText="1" shrinkToFit="1"/>
    </xf>
    <xf numFmtId="2" fontId="25" fillId="0" borderId="6" xfId="1" applyNumberFormat="1" applyFont="1" applyBorder="1" applyAlignment="1">
      <alignment horizontal="left" vertical="center" wrapText="1" shrinkToFit="1"/>
    </xf>
    <xf numFmtId="2" fontId="25" fillId="0" borderId="22" xfId="1" applyNumberFormat="1" applyFont="1" applyBorder="1" applyAlignment="1">
      <alignment horizontal="left" vertical="center" wrapText="1" shrinkToFit="1"/>
    </xf>
    <xf numFmtId="2" fontId="25" fillId="0" borderId="7" xfId="1" applyNumberFormat="1" applyFont="1" applyBorder="1" applyAlignment="1">
      <alignment horizontal="left" vertical="center" wrapText="1" shrinkToFit="1"/>
    </xf>
    <xf numFmtId="2" fontId="25" fillId="0" borderId="23" xfId="1" applyNumberFormat="1" applyFont="1" applyBorder="1" applyAlignment="1">
      <alignment horizontal="left" vertical="center" wrapText="1" shrinkToFit="1"/>
    </xf>
    <xf numFmtId="2" fontId="25" fillId="0" borderId="9" xfId="1" applyNumberFormat="1" applyFont="1" applyBorder="1" applyAlignment="1">
      <alignment horizontal="left" vertical="center" wrapText="1" shrinkToFit="1"/>
    </xf>
    <xf numFmtId="2" fontId="25" fillId="0" borderId="3" xfId="1" applyNumberFormat="1" applyFont="1" applyBorder="1" applyAlignment="1">
      <alignment horizontal="left" vertical="center" wrapText="1" shrinkToFit="1"/>
    </xf>
    <xf numFmtId="2" fontId="25" fillId="0" borderId="11" xfId="1" applyNumberFormat="1" applyFont="1" applyBorder="1" applyAlignment="1">
      <alignment horizontal="left" vertical="center" wrapText="1" shrinkToFit="1"/>
    </xf>
    <xf numFmtId="0" fontId="7" fillId="2" borderId="0" xfId="0" applyFont="1" applyFill="1" applyAlignment="1">
      <alignment horizontal="center" vertical="center"/>
    </xf>
    <xf numFmtId="2" fontId="5" fillId="6" borderId="21" xfId="0" applyNumberFormat="1" applyFont="1" applyFill="1" applyBorder="1" applyAlignment="1">
      <alignment horizontal="center"/>
    </xf>
    <xf numFmtId="2" fontId="5" fillId="6" borderId="3" xfId="0" applyNumberFormat="1" applyFont="1" applyFill="1" applyBorder="1" applyAlignment="1">
      <alignment horizontal="center"/>
    </xf>
    <xf numFmtId="2" fontId="5" fillId="6" borderId="11" xfId="0" applyNumberFormat="1" applyFont="1" applyFill="1" applyBorder="1" applyAlignment="1">
      <alignment horizontal="center"/>
    </xf>
    <xf numFmtId="2" fontId="4" fillId="6" borderId="12" xfId="0" applyNumberFormat="1" applyFont="1" applyFill="1" applyBorder="1" applyAlignment="1">
      <alignment horizontal="center" vertical="center"/>
    </xf>
    <xf numFmtId="2" fontId="4" fillId="6" borderId="14" xfId="0" applyNumberFormat="1" applyFont="1" applyFill="1" applyBorder="1" applyAlignment="1">
      <alignment horizontal="center" vertical="center"/>
    </xf>
    <xf numFmtId="2" fontId="4" fillId="6" borderId="1" xfId="0" applyNumberFormat="1" applyFont="1" applyFill="1" applyBorder="1" applyAlignment="1">
      <alignment horizontal="center" vertical="center" wrapText="1"/>
    </xf>
    <xf numFmtId="0" fontId="24" fillId="0" borderId="1" xfId="1" applyFont="1" applyBorder="1" applyAlignment="1">
      <alignment horizontal="left" vertical="center" wrapText="1" shrinkToFit="1"/>
    </xf>
    <xf numFmtId="0" fontId="0" fillId="0" borderId="19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49" fontId="33" fillId="0" borderId="1" xfId="0" applyNumberFormat="1" applyFont="1" applyBorder="1" applyAlignment="1">
      <alignment horizontal="center" vertical="center"/>
    </xf>
    <xf numFmtId="0" fontId="18" fillId="0" borderId="19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25" fillId="0" borderId="1" xfId="1" applyFont="1" applyBorder="1" applyAlignment="1">
      <alignment horizontal="left" vertical="center" wrapText="1" shrinkToFit="1"/>
    </xf>
    <xf numFmtId="0" fontId="7" fillId="2" borderId="20" xfId="0" applyFont="1" applyFill="1" applyBorder="1" applyAlignment="1">
      <alignment horizontal="center" vertical="center"/>
    </xf>
    <xf numFmtId="0" fontId="7" fillId="2" borderId="19" xfId="1" applyFont="1" applyFill="1" applyBorder="1" applyAlignment="1">
      <alignment horizontal="center" vertical="center" wrapText="1" shrinkToFit="1"/>
    </xf>
    <xf numFmtId="0" fontId="24" fillId="0" borderId="1" xfId="0" applyFont="1" applyBorder="1" applyAlignment="1">
      <alignment horizontal="left"/>
    </xf>
    <xf numFmtId="0" fontId="6" fillId="6" borderId="12" xfId="1" applyFont="1" applyFill="1" applyBorder="1" applyAlignment="1">
      <alignment horizontal="center" vertical="center" wrapText="1" shrinkToFit="1"/>
    </xf>
    <xf numFmtId="0" fontId="6" fillId="6" borderId="2" xfId="1" applyFont="1" applyFill="1" applyBorder="1" applyAlignment="1">
      <alignment horizontal="center" vertical="center" wrapText="1" shrinkToFit="1"/>
    </xf>
    <xf numFmtId="0" fontId="6" fillId="6" borderId="14" xfId="1" applyFont="1" applyFill="1" applyBorder="1" applyAlignment="1">
      <alignment horizontal="center" vertical="center" wrapText="1" shrinkToFit="1"/>
    </xf>
    <xf numFmtId="0" fontId="25" fillId="10" borderId="18" xfId="1" applyFont="1" applyFill="1" applyBorder="1" applyAlignment="1">
      <alignment horizontal="center" vertical="center" wrapText="1" shrinkToFit="1"/>
    </xf>
    <xf numFmtId="0" fontId="25" fillId="10" borderId="19" xfId="1" applyFont="1" applyFill="1" applyBorder="1" applyAlignment="1">
      <alignment horizontal="center" vertical="center" wrapText="1" shrinkToFit="1"/>
    </xf>
    <xf numFmtId="2" fontId="25" fillId="10" borderId="2" xfId="0" applyNumberFormat="1" applyFont="1" applyFill="1" applyBorder="1" applyAlignment="1">
      <alignment horizontal="center" vertical="center" wrapText="1" shrinkToFit="1"/>
    </xf>
    <xf numFmtId="2" fontId="25" fillId="10" borderId="14" xfId="0" applyNumberFormat="1" applyFont="1" applyFill="1" applyBorder="1" applyAlignment="1">
      <alignment horizontal="center" vertical="center" wrapText="1" shrinkToFit="1"/>
    </xf>
    <xf numFmtId="0" fontId="26" fillId="0" borderId="4" xfId="0" applyFont="1" applyBorder="1" applyAlignment="1">
      <alignment horizontal="center"/>
    </xf>
    <xf numFmtId="0" fontId="26" fillId="0" borderId="6" xfId="0" applyFont="1" applyBorder="1" applyAlignment="1">
      <alignment horizontal="center"/>
    </xf>
    <xf numFmtId="0" fontId="26" fillId="0" borderId="1" xfId="0" applyFont="1" applyBorder="1" applyAlignment="1">
      <alignment horizontal="center"/>
    </xf>
    <xf numFmtId="2" fontId="3" fillId="2" borderId="2" xfId="0" applyNumberFormat="1" applyFont="1" applyFill="1" applyBorder="1" applyAlignment="1">
      <alignment horizontal="center" vertical="center" wrapText="1" shrinkToFit="1"/>
    </xf>
    <xf numFmtId="0" fontId="18" fillId="0" borderId="6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25" fillId="10" borderId="2" xfId="1" applyFont="1" applyFill="1" applyBorder="1" applyAlignment="1">
      <alignment horizontal="center" vertical="center" wrapText="1" shrinkToFit="1"/>
    </xf>
    <xf numFmtId="0" fontId="35" fillId="0" borderId="1" xfId="2" applyFont="1" applyBorder="1" applyAlignment="1">
      <alignment horizontal="center"/>
    </xf>
    <xf numFmtId="2" fontId="36" fillId="0" borderId="12" xfId="2" applyNumberFormat="1" applyFont="1" applyBorder="1" applyAlignment="1">
      <alignment horizontal="center"/>
    </xf>
    <xf numFmtId="2" fontId="36" fillId="0" borderId="2" xfId="2" applyNumberFormat="1" applyFont="1" applyBorder="1" applyAlignment="1">
      <alignment horizontal="center"/>
    </xf>
    <xf numFmtId="2" fontId="36" fillId="0" borderId="14" xfId="2" applyNumberFormat="1" applyFont="1" applyBorder="1" applyAlignment="1">
      <alignment horizontal="center"/>
    </xf>
    <xf numFmtId="0" fontId="13" fillId="0" borderId="18" xfId="2" applyBorder="1" applyAlignment="1">
      <alignment horizontal="center"/>
    </xf>
    <xf numFmtId="0" fontId="13" fillId="0" borderId="19" xfId="2" applyBorder="1" applyAlignment="1">
      <alignment horizontal="center"/>
    </xf>
    <xf numFmtId="0" fontId="13" fillId="0" borderId="4" xfId="2" applyBorder="1" applyAlignment="1">
      <alignment horizontal="center"/>
    </xf>
    <xf numFmtId="0" fontId="44" fillId="3" borderId="1" xfId="2" applyFont="1" applyFill="1" applyBorder="1" applyAlignment="1">
      <alignment horizontal="center" wrapText="1"/>
    </xf>
    <xf numFmtId="0" fontId="15" fillId="5" borderId="1" xfId="2" applyFont="1" applyFill="1" applyBorder="1" applyAlignment="1">
      <alignment horizontal="center" wrapText="1"/>
    </xf>
    <xf numFmtId="0" fontId="16" fillId="5" borderId="1" xfId="2" applyFont="1" applyFill="1" applyBorder="1" applyAlignment="1">
      <alignment horizontal="center"/>
    </xf>
    <xf numFmtId="0" fontId="35" fillId="5" borderId="1" xfId="2" applyFont="1" applyFill="1" applyBorder="1" applyAlignment="1">
      <alignment horizontal="center"/>
    </xf>
    <xf numFmtId="0" fontId="17" fillId="5" borderId="12" xfId="2" applyFont="1" applyFill="1" applyBorder="1" applyAlignment="1">
      <alignment horizontal="center"/>
    </xf>
    <xf numFmtId="0" fontId="17" fillId="5" borderId="2" xfId="2" applyFont="1" applyFill="1" applyBorder="1" applyAlignment="1">
      <alignment horizontal="center"/>
    </xf>
    <xf numFmtId="0" fontId="17" fillId="5" borderId="14" xfId="2" applyFont="1" applyFill="1" applyBorder="1" applyAlignment="1">
      <alignment horizontal="center"/>
    </xf>
    <xf numFmtId="0" fontId="19" fillId="3" borderId="12" xfId="2" applyFont="1" applyFill="1" applyBorder="1" applyAlignment="1">
      <alignment horizontal="center" wrapText="1"/>
    </xf>
    <xf numFmtId="0" fontId="19" fillId="3" borderId="2" xfId="2" applyFont="1" applyFill="1" applyBorder="1" applyAlignment="1">
      <alignment horizontal="center" wrapText="1"/>
    </xf>
    <xf numFmtId="0" fontId="19" fillId="3" borderId="14" xfId="2" applyFont="1" applyFill="1" applyBorder="1" applyAlignment="1">
      <alignment horizontal="center" wrapText="1"/>
    </xf>
    <xf numFmtId="0" fontId="14" fillId="0" borderId="0" xfId="2" applyFont="1" applyAlignment="1">
      <alignment horizontal="center"/>
    </xf>
    <xf numFmtId="0" fontId="15" fillId="3" borderId="1" xfId="2" applyFont="1" applyFill="1" applyBorder="1" applyAlignment="1">
      <alignment horizontal="center" wrapText="1"/>
    </xf>
    <xf numFmtId="0" fontId="15" fillId="3" borderId="1" xfId="2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7" fillId="2" borderId="12" xfId="1" applyFont="1" applyFill="1" applyBorder="1" applyAlignment="1">
      <alignment horizontal="center" vertical="center"/>
    </xf>
    <xf numFmtId="0" fontId="7" fillId="2" borderId="2" xfId="1" applyFont="1" applyFill="1" applyBorder="1" applyAlignment="1">
      <alignment horizontal="center" vertical="center"/>
    </xf>
    <xf numFmtId="0" fontId="7" fillId="2" borderId="12" xfId="1" applyFont="1" applyFill="1" applyBorder="1" applyAlignment="1">
      <alignment horizontal="center" vertical="center" wrapText="1" shrinkToFit="1"/>
    </xf>
    <xf numFmtId="0" fontId="7" fillId="2" borderId="2" xfId="1" applyFont="1" applyFill="1" applyBorder="1" applyAlignment="1">
      <alignment horizontal="center" vertical="center" wrapText="1" shrinkToFit="1"/>
    </xf>
    <xf numFmtId="0" fontId="19" fillId="2" borderId="2" xfId="0" applyFont="1" applyFill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46" fillId="11" borderId="1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6" fillId="6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7" fillId="0" borderId="14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 wrapText="1"/>
    </xf>
    <xf numFmtId="0" fontId="47" fillId="0" borderId="11" xfId="0" applyFont="1" applyBorder="1" applyAlignment="1">
      <alignment horizontal="left" vertical="center"/>
    </xf>
    <xf numFmtId="0" fontId="47" fillId="0" borderId="5" xfId="0" applyFont="1" applyBorder="1" applyAlignment="1">
      <alignment horizontal="left" vertical="center"/>
    </xf>
    <xf numFmtId="49" fontId="48" fillId="0" borderId="8" xfId="0" applyNumberFormat="1" applyFont="1" applyBorder="1" applyAlignment="1">
      <alignment horizontal="center" vertical="center"/>
    </xf>
    <xf numFmtId="49" fontId="48" fillId="0" borderId="1" xfId="0" applyNumberFormat="1" applyFont="1" applyBorder="1" applyAlignment="1">
      <alignment horizontal="center" vertical="center"/>
    </xf>
    <xf numFmtId="2" fontId="5" fillId="0" borderId="14" xfId="0" applyNumberFormat="1" applyFont="1" applyBorder="1" applyAlignment="1">
      <alignment horizontal="left" vertical="center"/>
    </xf>
    <xf numFmtId="2" fontId="5" fillId="0" borderId="1" xfId="0" applyNumberFormat="1" applyFont="1" applyBorder="1" applyAlignment="1">
      <alignment horizontal="left" vertical="center"/>
    </xf>
    <xf numFmtId="2" fontId="5" fillId="0" borderId="8" xfId="0" applyNumberFormat="1" applyFont="1" applyBorder="1" applyAlignment="1">
      <alignment horizontal="left" vertical="center"/>
    </xf>
    <xf numFmtId="2" fontId="5" fillId="0" borderId="14" xfId="0" applyNumberFormat="1" applyFont="1" applyBorder="1" applyAlignment="1">
      <alignment horizontal="left" vertical="center" wrapText="1"/>
    </xf>
    <xf numFmtId="2" fontId="5" fillId="0" borderId="1" xfId="0" applyNumberFormat="1" applyFont="1" applyBorder="1" applyAlignment="1">
      <alignment horizontal="left" vertical="center" wrapText="1"/>
    </xf>
    <xf numFmtId="0" fontId="48" fillId="0" borderId="1" xfId="0" applyFont="1" applyBorder="1" applyAlignment="1">
      <alignment horizontal="center" vertical="center"/>
    </xf>
    <xf numFmtId="2" fontId="5" fillId="2" borderId="1" xfId="0" applyNumberFormat="1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6" borderId="18" xfId="1" applyFont="1" applyFill="1" applyBorder="1" applyAlignment="1">
      <alignment horizontal="center" vertical="center" wrapText="1" shrinkToFit="1"/>
    </xf>
    <xf numFmtId="0" fontId="4" fillId="6" borderId="8" xfId="1" applyFont="1" applyFill="1" applyBorder="1" applyAlignment="1">
      <alignment horizontal="center" vertical="center" wrapText="1" shrinkToFit="1"/>
    </xf>
    <xf numFmtId="0" fontId="47" fillId="0" borderId="12" xfId="0" applyFont="1" applyBorder="1" applyAlignment="1">
      <alignment horizontal="left" vertical="center" wrapText="1"/>
    </xf>
    <xf numFmtId="0" fontId="47" fillId="0" borderId="2" xfId="0" applyFont="1" applyBorder="1" applyAlignment="1">
      <alignment horizontal="left" vertical="center" wrapText="1"/>
    </xf>
    <xf numFmtId="0" fontId="46" fillId="11" borderId="1" xfId="0" applyFont="1" applyFill="1" applyBorder="1" applyAlignment="1">
      <alignment horizontal="center" vertical="center"/>
    </xf>
    <xf numFmtId="0" fontId="47" fillId="0" borderId="12" xfId="0" applyFont="1" applyBorder="1" applyAlignment="1">
      <alignment horizontal="left" vertical="center"/>
    </xf>
    <xf numFmtId="0" fontId="47" fillId="0" borderId="2" xfId="0" applyFont="1" applyBorder="1" applyAlignment="1">
      <alignment horizontal="left" vertical="center"/>
    </xf>
    <xf numFmtId="0" fontId="47" fillId="0" borderId="14" xfId="0" applyFont="1" applyBorder="1" applyAlignment="1">
      <alignment horizontal="left" vertical="center"/>
    </xf>
  </cellXfs>
  <cellStyles count="4">
    <cellStyle name="Excel Built-in Normal" xfId="3" xr:uid="{00000000-0005-0000-0000-000000000000}"/>
    <cellStyle name="Обычный" xfId="0" builtinId="0"/>
    <cellStyle name="Обычный_Xl0000021" xfId="2" xr:uid="{00000000-0005-0000-0000-000002000000}"/>
    <cellStyle name="Обычный_Предложение Промтранс  г. Ижевск" xfId="1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3.png"/><Relationship Id="rId7" Type="http://schemas.openxmlformats.org/officeDocument/2006/relationships/image" Target="../media/image16.pn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10" Type="http://schemas.openxmlformats.org/officeDocument/2006/relationships/image" Target="../media/image18.png"/><Relationship Id="rId4" Type="http://schemas.openxmlformats.org/officeDocument/2006/relationships/image" Target="../media/image13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3" Type="http://schemas.openxmlformats.org/officeDocument/2006/relationships/image" Target="../media/image21.jpeg"/><Relationship Id="rId7" Type="http://schemas.openxmlformats.org/officeDocument/2006/relationships/image" Target="../media/image24.jpeg"/><Relationship Id="rId2" Type="http://schemas.openxmlformats.org/officeDocument/2006/relationships/image" Target="../media/image20.jpeg"/><Relationship Id="rId1" Type="http://schemas.openxmlformats.org/officeDocument/2006/relationships/image" Target="../media/image19.jpeg"/><Relationship Id="rId6" Type="http://schemas.openxmlformats.org/officeDocument/2006/relationships/image" Target="../media/image23.jpeg"/><Relationship Id="rId5" Type="http://schemas.openxmlformats.org/officeDocument/2006/relationships/image" Target="../media/image22.jpeg"/><Relationship Id="rId10" Type="http://schemas.openxmlformats.org/officeDocument/2006/relationships/image" Target="../media/image10.png"/><Relationship Id="rId4" Type="http://schemas.openxmlformats.org/officeDocument/2006/relationships/image" Target="../media/image3.png"/><Relationship Id="rId9" Type="http://schemas.openxmlformats.org/officeDocument/2006/relationships/image" Target="../media/image2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8.png"/><Relationship Id="rId7" Type="http://schemas.openxmlformats.org/officeDocument/2006/relationships/image" Target="../media/image31.png"/><Relationship Id="rId2" Type="http://schemas.openxmlformats.org/officeDocument/2006/relationships/image" Target="../media/image3.png"/><Relationship Id="rId1" Type="http://schemas.openxmlformats.org/officeDocument/2006/relationships/image" Target="../media/image27.jpeg"/><Relationship Id="rId6" Type="http://schemas.openxmlformats.org/officeDocument/2006/relationships/image" Target="../media/image10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Relationship Id="rId9" Type="http://schemas.openxmlformats.org/officeDocument/2006/relationships/image" Target="../media/image3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eg"/><Relationship Id="rId7" Type="http://schemas.openxmlformats.org/officeDocument/2006/relationships/image" Target="../media/image10.png"/><Relationship Id="rId2" Type="http://schemas.openxmlformats.org/officeDocument/2006/relationships/image" Target="../media/image35.jpeg"/><Relationship Id="rId1" Type="http://schemas.openxmlformats.org/officeDocument/2006/relationships/image" Target="../media/image34.jpeg"/><Relationship Id="rId6" Type="http://schemas.openxmlformats.org/officeDocument/2006/relationships/image" Target="../media/image3.png"/><Relationship Id="rId5" Type="http://schemas.openxmlformats.org/officeDocument/2006/relationships/image" Target="../media/image38.jpeg"/><Relationship Id="rId4" Type="http://schemas.openxmlformats.org/officeDocument/2006/relationships/image" Target="../media/image3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jpeg"/><Relationship Id="rId13" Type="http://schemas.openxmlformats.org/officeDocument/2006/relationships/image" Target="../media/image3.png"/><Relationship Id="rId3" Type="http://schemas.openxmlformats.org/officeDocument/2006/relationships/image" Target="../media/image41.jpeg"/><Relationship Id="rId7" Type="http://schemas.openxmlformats.org/officeDocument/2006/relationships/image" Target="../media/image45.jpeg"/><Relationship Id="rId12" Type="http://schemas.openxmlformats.org/officeDocument/2006/relationships/image" Target="../media/image50.jpeg"/><Relationship Id="rId2" Type="http://schemas.openxmlformats.org/officeDocument/2006/relationships/image" Target="../media/image40.jpeg"/><Relationship Id="rId1" Type="http://schemas.openxmlformats.org/officeDocument/2006/relationships/image" Target="../media/image39.jpeg"/><Relationship Id="rId6" Type="http://schemas.openxmlformats.org/officeDocument/2006/relationships/image" Target="../media/image44.jpeg"/><Relationship Id="rId11" Type="http://schemas.openxmlformats.org/officeDocument/2006/relationships/image" Target="../media/image49.jpeg"/><Relationship Id="rId5" Type="http://schemas.openxmlformats.org/officeDocument/2006/relationships/image" Target="../media/image43.jpeg"/><Relationship Id="rId15" Type="http://schemas.openxmlformats.org/officeDocument/2006/relationships/image" Target="../media/image51.jpeg"/><Relationship Id="rId10" Type="http://schemas.openxmlformats.org/officeDocument/2006/relationships/image" Target="../media/image48.jpeg"/><Relationship Id="rId4" Type="http://schemas.openxmlformats.org/officeDocument/2006/relationships/image" Target="../media/image42.jpeg"/><Relationship Id="rId9" Type="http://schemas.openxmlformats.org/officeDocument/2006/relationships/image" Target="../media/image47.jpeg"/><Relationship Id="rId1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3.png"/><Relationship Id="rId1" Type="http://schemas.openxmlformats.org/officeDocument/2006/relationships/image" Target="../media/image52.jpeg"/><Relationship Id="rId4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jpeg"/><Relationship Id="rId13" Type="http://schemas.openxmlformats.org/officeDocument/2006/relationships/image" Target="../media/image64.jpg"/><Relationship Id="rId3" Type="http://schemas.openxmlformats.org/officeDocument/2006/relationships/image" Target="../media/image54.jpg"/><Relationship Id="rId7" Type="http://schemas.openxmlformats.org/officeDocument/2006/relationships/image" Target="../media/image58.jpg"/><Relationship Id="rId12" Type="http://schemas.openxmlformats.org/officeDocument/2006/relationships/image" Target="../media/image63.jpeg"/><Relationship Id="rId2" Type="http://schemas.openxmlformats.org/officeDocument/2006/relationships/image" Target="../media/image10.png"/><Relationship Id="rId1" Type="http://schemas.openxmlformats.org/officeDocument/2006/relationships/image" Target="../media/image3.png"/><Relationship Id="rId6" Type="http://schemas.openxmlformats.org/officeDocument/2006/relationships/image" Target="../media/image57.jpg"/><Relationship Id="rId11" Type="http://schemas.openxmlformats.org/officeDocument/2006/relationships/image" Target="../media/image62.jpeg"/><Relationship Id="rId5" Type="http://schemas.openxmlformats.org/officeDocument/2006/relationships/image" Target="../media/image56.jpg"/><Relationship Id="rId10" Type="http://schemas.openxmlformats.org/officeDocument/2006/relationships/image" Target="../media/image61.jpg"/><Relationship Id="rId4" Type="http://schemas.openxmlformats.org/officeDocument/2006/relationships/image" Target="../media/image55.jpeg"/><Relationship Id="rId9" Type="http://schemas.openxmlformats.org/officeDocument/2006/relationships/image" Target="../media/image60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png"/><Relationship Id="rId13" Type="http://schemas.openxmlformats.org/officeDocument/2006/relationships/image" Target="../media/image75.png"/><Relationship Id="rId3" Type="http://schemas.openxmlformats.org/officeDocument/2006/relationships/image" Target="../media/image65.png"/><Relationship Id="rId7" Type="http://schemas.openxmlformats.org/officeDocument/2006/relationships/image" Target="../media/image69.png"/><Relationship Id="rId12" Type="http://schemas.openxmlformats.org/officeDocument/2006/relationships/image" Target="../media/image74.jpeg"/><Relationship Id="rId2" Type="http://schemas.openxmlformats.org/officeDocument/2006/relationships/image" Target="../media/image10.png"/><Relationship Id="rId1" Type="http://schemas.openxmlformats.org/officeDocument/2006/relationships/image" Target="../media/image3.png"/><Relationship Id="rId6" Type="http://schemas.openxmlformats.org/officeDocument/2006/relationships/image" Target="../media/image68.png"/><Relationship Id="rId11" Type="http://schemas.openxmlformats.org/officeDocument/2006/relationships/image" Target="../media/image73.png"/><Relationship Id="rId5" Type="http://schemas.openxmlformats.org/officeDocument/2006/relationships/image" Target="../media/image67.png"/><Relationship Id="rId10" Type="http://schemas.openxmlformats.org/officeDocument/2006/relationships/image" Target="../media/image72.png"/><Relationship Id="rId4" Type="http://schemas.openxmlformats.org/officeDocument/2006/relationships/image" Target="../media/image66.png"/><Relationship Id="rId9" Type="http://schemas.openxmlformats.org/officeDocument/2006/relationships/image" Target="../media/image71.png"/><Relationship Id="rId14" Type="http://schemas.openxmlformats.org/officeDocument/2006/relationships/image" Target="../media/image7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3</xdr:row>
      <xdr:rowOff>47625</xdr:rowOff>
    </xdr:from>
    <xdr:to>
      <xdr:col>0</xdr:col>
      <xdr:colOff>1762125</xdr:colOff>
      <xdr:row>9</xdr:row>
      <xdr:rowOff>114300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54" t="13361" r="7198" b="5508"/>
        <a:stretch>
          <a:fillRect/>
        </a:stretch>
      </xdr:blipFill>
      <xdr:spPr bwMode="auto">
        <a:xfrm>
          <a:off x="66675" y="2352675"/>
          <a:ext cx="169545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2333625</xdr:colOff>
      <xdr:row>13</xdr:row>
      <xdr:rowOff>0</xdr:rowOff>
    </xdr:from>
    <xdr:to>
      <xdr:col>7</xdr:col>
      <xdr:colOff>295275</xdr:colOff>
      <xdr:row>16</xdr:row>
      <xdr:rowOff>19050</xdr:rowOff>
    </xdr:to>
    <xdr:sp macro="" textlink="">
      <xdr:nvSpPr>
        <xdr:cNvPr id="3" name="AutoShape 145" descr="Картинки по запросу ecoheat подложка под обои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1430000" y="541020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10</xdr:row>
      <xdr:rowOff>142876</xdr:rowOff>
    </xdr:from>
    <xdr:to>
      <xdr:col>0</xdr:col>
      <xdr:colOff>1771650</xdr:colOff>
      <xdr:row>15</xdr:row>
      <xdr:rowOff>114300</xdr:rowOff>
    </xdr:to>
    <xdr:pic>
      <xdr:nvPicPr>
        <xdr:cNvPr id="4" name="Рисунок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086226"/>
          <a:ext cx="1743075" cy="923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9524</xdr:rowOff>
    </xdr:from>
    <xdr:to>
      <xdr:col>7</xdr:col>
      <xdr:colOff>0</xdr:colOff>
      <xdr:row>1</xdr:row>
      <xdr:rowOff>6349</xdr:rowOff>
    </xdr:to>
    <xdr:pic>
      <xdr:nvPicPr>
        <xdr:cNvPr id="5" name="Рисунок 1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4"/>
          <a:ext cx="8086725" cy="1463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19051</xdr:colOff>
      <xdr:row>17</xdr:row>
      <xdr:rowOff>57150</xdr:rowOff>
    </xdr:from>
    <xdr:to>
      <xdr:col>0</xdr:col>
      <xdr:colOff>1752601</xdr:colOff>
      <xdr:row>18</xdr:row>
      <xdr:rowOff>390524</xdr:rowOff>
    </xdr:to>
    <xdr:pic>
      <xdr:nvPicPr>
        <xdr:cNvPr id="6" name="Рисунок 7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37" b="7875"/>
        <a:stretch>
          <a:fillRect/>
        </a:stretch>
      </xdr:blipFill>
      <xdr:spPr bwMode="auto">
        <a:xfrm>
          <a:off x="19051" y="5334000"/>
          <a:ext cx="1733550" cy="781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20</xdr:row>
      <xdr:rowOff>19050</xdr:rowOff>
    </xdr:from>
    <xdr:to>
      <xdr:col>1</xdr:col>
      <xdr:colOff>0</xdr:colOff>
      <xdr:row>26</xdr:row>
      <xdr:rowOff>0</xdr:rowOff>
    </xdr:to>
    <xdr:pic>
      <xdr:nvPicPr>
        <xdr:cNvPr id="8" name="Рисунок 25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210300"/>
          <a:ext cx="17811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27</xdr:row>
      <xdr:rowOff>95250</xdr:rowOff>
    </xdr:from>
    <xdr:to>
      <xdr:col>0</xdr:col>
      <xdr:colOff>1809750</xdr:colOff>
      <xdr:row>32</xdr:row>
      <xdr:rowOff>85725</xdr:rowOff>
    </xdr:to>
    <xdr:pic>
      <xdr:nvPicPr>
        <xdr:cNvPr id="9" name="Рисунок 76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591425"/>
          <a:ext cx="17621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34</xdr:row>
      <xdr:rowOff>85725</xdr:rowOff>
    </xdr:from>
    <xdr:to>
      <xdr:col>0</xdr:col>
      <xdr:colOff>1724025</xdr:colOff>
      <xdr:row>39</xdr:row>
      <xdr:rowOff>57150</xdr:rowOff>
    </xdr:to>
    <xdr:pic>
      <xdr:nvPicPr>
        <xdr:cNvPr id="10" name="Рисунок 7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877300"/>
          <a:ext cx="16097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41</xdr:row>
      <xdr:rowOff>95250</xdr:rowOff>
    </xdr:from>
    <xdr:to>
      <xdr:col>0</xdr:col>
      <xdr:colOff>1752600</xdr:colOff>
      <xdr:row>45</xdr:row>
      <xdr:rowOff>142875</xdr:rowOff>
    </xdr:to>
    <xdr:pic>
      <xdr:nvPicPr>
        <xdr:cNvPr id="11" name="Рисунок 8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229850"/>
          <a:ext cx="16859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</xdr:row>
      <xdr:rowOff>38100</xdr:rowOff>
    </xdr:from>
    <xdr:to>
      <xdr:col>0</xdr:col>
      <xdr:colOff>1800225</xdr:colOff>
      <xdr:row>52</xdr:row>
      <xdr:rowOff>142875</xdr:rowOff>
    </xdr:to>
    <xdr:pic>
      <xdr:nvPicPr>
        <xdr:cNvPr id="12" name="Рисунок 8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14"/>
        <a:stretch>
          <a:fillRect/>
        </a:stretch>
      </xdr:blipFill>
      <xdr:spPr bwMode="auto">
        <a:xfrm>
          <a:off x="0" y="11782425"/>
          <a:ext cx="18002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63499</xdr:colOff>
      <xdr:row>53</xdr:row>
      <xdr:rowOff>15875</xdr:rowOff>
    </xdr:from>
    <xdr:to>
      <xdr:col>6</xdr:col>
      <xdr:colOff>904874</xdr:colOff>
      <xdr:row>57</xdr:row>
      <xdr:rowOff>158751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99" y="12271375"/>
          <a:ext cx="7985125" cy="904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2333625</xdr:colOff>
      <xdr:row>12</xdr:row>
      <xdr:rowOff>0</xdr:rowOff>
    </xdr:from>
    <xdr:ext cx="295275" cy="590550"/>
    <xdr:sp macro="" textlink="">
      <xdr:nvSpPr>
        <xdr:cNvPr id="13" name="AutoShape 145" descr="Картинки по запросу ecoheat подложка под обои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057650"/>
          <a:ext cx="2952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2333625</xdr:colOff>
      <xdr:row>12</xdr:row>
      <xdr:rowOff>0</xdr:rowOff>
    </xdr:from>
    <xdr:ext cx="295275" cy="590550"/>
    <xdr:sp macro="" textlink="">
      <xdr:nvSpPr>
        <xdr:cNvPr id="15" name="AutoShape 145" descr="Картинки по запросу ecoheat подложка под обои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057650"/>
          <a:ext cx="2952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2333625</xdr:colOff>
      <xdr:row>11</xdr:row>
      <xdr:rowOff>0</xdr:rowOff>
    </xdr:from>
    <xdr:ext cx="295275" cy="590550"/>
    <xdr:sp macro="" textlink="">
      <xdr:nvSpPr>
        <xdr:cNvPr id="16" name="AutoShape 145" descr="Картинки по запросу ecoheat подложка под обои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8086725" y="3867150"/>
          <a:ext cx="2952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2333625</xdr:colOff>
      <xdr:row>1</xdr:row>
      <xdr:rowOff>0</xdr:rowOff>
    </xdr:from>
    <xdr:to>
      <xdr:col>7</xdr:col>
      <xdr:colOff>304800</xdr:colOff>
      <xdr:row>4</xdr:row>
      <xdr:rowOff>9525</xdr:rowOff>
    </xdr:to>
    <xdr:sp macro="" textlink="">
      <xdr:nvSpPr>
        <xdr:cNvPr id="3" name="AutoShape 145" descr="Картинки по запросу ecoheat подложка под обои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1430000" y="541020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19050</xdr:rowOff>
    </xdr:from>
    <xdr:to>
      <xdr:col>0</xdr:col>
      <xdr:colOff>1857375</xdr:colOff>
      <xdr:row>9</xdr:row>
      <xdr:rowOff>114300</xdr:rowOff>
    </xdr:to>
    <xdr:pic>
      <xdr:nvPicPr>
        <xdr:cNvPr id="8" name="Рисунок 4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49" t="17249" r="3000" b="24417"/>
        <a:stretch>
          <a:fillRect/>
        </a:stretch>
      </xdr:blipFill>
      <xdr:spPr bwMode="auto">
        <a:xfrm>
          <a:off x="0" y="2114550"/>
          <a:ext cx="18573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19050</xdr:rowOff>
    </xdr:from>
    <xdr:to>
      <xdr:col>0</xdr:col>
      <xdr:colOff>1866900</xdr:colOff>
      <xdr:row>18</xdr:row>
      <xdr:rowOff>161925</xdr:rowOff>
    </xdr:to>
    <xdr:pic>
      <xdr:nvPicPr>
        <xdr:cNvPr id="9" name="Рисунок 4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13" t="40936" b="7018"/>
        <a:stretch>
          <a:fillRect/>
        </a:stretch>
      </xdr:blipFill>
      <xdr:spPr bwMode="auto">
        <a:xfrm>
          <a:off x="0" y="3867150"/>
          <a:ext cx="186690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2124074</xdr:colOff>
      <xdr:row>1</xdr:row>
      <xdr:rowOff>0</xdr:rowOff>
    </xdr:to>
    <xdr:pic>
      <xdr:nvPicPr>
        <xdr:cNvPr id="11" name="Рисунок 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572624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20</xdr:row>
      <xdr:rowOff>19050</xdr:rowOff>
    </xdr:from>
    <xdr:to>
      <xdr:col>0</xdr:col>
      <xdr:colOff>1866900</xdr:colOff>
      <xdr:row>25</xdr:row>
      <xdr:rowOff>47625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7306925"/>
          <a:ext cx="18573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31</xdr:row>
      <xdr:rowOff>66676</xdr:rowOff>
    </xdr:from>
    <xdr:to>
      <xdr:col>0</xdr:col>
      <xdr:colOff>1800225</xdr:colOff>
      <xdr:row>33</xdr:row>
      <xdr:rowOff>161926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534276"/>
          <a:ext cx="17716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85725</xdr:rowOff>
    </xdr:from>
    <xdr:to>
      <xdr:col>0</xdr:col>
      <xdr:colOff>1714500</xdr:colOff>
      <xdr:row>35</xdr:row>
      <xdr:rowOff>238125</xdr:rowOff>
    </xdr:to>
    <xdr:pic>
      <xdr:nvPicPr>
        <xdr:cNvPr id="14" name="Рисунок 14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124825"/>
          <a:ext cx="16383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24</xdr:row>
      <xdr:rowOff>152400</xdr:rowOff>
    </xdr:from>
    <xdr:to>
      <xdr:col>0</xdr:col>
      <xdr:colOff>1781175</xdr:colOff>
      <xdr:row>28</xdr:row>
      <xdr:rowOff>133350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286500"/>
          <a:ext cx="16573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38</xdr:row>
      <xdr:rowOff>142875</xdr:rowOff>
    </xdr:from>
    <xdr:to>
      <xdr:col>0</xdr:col>
      <xdr:colOff>1695450</xdr:colOff>
      <xdr:row>42</xdr:row>
      <xdr:rowOff>142875</xdr:rowOff>
    </xdr:to>
    <xdr:pic>
      <xdr:nvPicPr>
        <xdr:cNvPr id="16" name="Рисунок 1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62" t="9630" r="475" b="3703"/>
        <a:stretch>
          <a:fillRect/>
        </a:stretch>
      </xdr:blipFill>
      <xdr:spPr bwMode="auto">
        <a:xfrm>
          <a:off x="247650" y="9439275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</xdr:row>
      <xdr:rowOff>9525</xdr:rowOff>
    </xdr:from>
    <xdr:to>
      <xdr:col>6</xdr:col>
      <xdr:colOff>2111375</xdr:colOff>
      <xdr:row>54</xdr:row>
      <xdr:rowOff>9525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39625"/>
          <a:ext cx="9559925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45</xdr:row>
      <xdr:rowOff>95250</xdr:rowOff>
    </xdr:from>
    <xdr:to>
      <xdr:col>0</xdr:col>
      <xdr:colOff>1609725</xdr:colOff>
      <xdr:row>47</xdr:row>
      <xdr:rowOff>628650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085850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2333625</xdr:colOff>
      <xdr:row>1</xdr:row>
      <xdr:rowOff>0</xdr:rowOff>
    </xdr:from>
    <xdr:to>
      <xdr:col>7</xdr:col>
      <xdr:colOff>304800</xdr:colOff>
      <xdr:row>2</xdr:row>
      <xdr:rowOff>26334</xdr:rowOff>
    </xdr:to>
    <xdr:sp macro="" textlink="">
      <xdr:nvSpPr>
        <xdr:cNvPr id="3" name="AutoShape 145" descr="Картинки по запросу ecoheat подложка под обои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1430000" y="541020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19050</xdr:colOff>
      <xdr:row>3</xdr:row>
      <xdr:rowOff>57150</xdr:rowOff>
    </xdr:from>
    <xdr:to>
      <xdr:col>0</xdr:col>
      <xdr:colOff>1860176</xdr:colOff>
      <xdr:row>10</xdr:row>
      <xdr:rowOff>156882</xdr:rowOff>
    </xdr:to>
    <xdr:pic>
      <xdr:nvPicPr>
        <xdr:cNvPr id="5" name="Рисунок 27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735356"/>
          <a:ext cx="1841126" cy="1433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22412</xdr:colOff>
      <xdr:row>13</xdr:row>
      <xdr:rowOff>44824</xdr:rowOff>
    </xdr:from>
    <xdr:to>
      <xdr:col>0</xdr:col>
      <xdr:colOff>1845769</xdr:colOff>
      <xdr:row>15</xdr:row>
      <xdr:rowOff>208910</xdr:rowOff>
    </xdr:to>
    <xdr:pic>
      <xdr:nvPicPr>
        <xdr:cNvPr id="6" name="Рисунок 3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4672853"/>
          <a:ext cx="1823357" cy="63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9525</xdr:rowOff>
    </xdr:from>
    <xdr:to>
      <xdr:col>0</xdr:col>
      <xdr:colOff>1586593</xdr:colOff>
      <xdr:row>30</xdr:row>
      <xdr:rowOff>220196</xdr:rowOff>
    </xdr:to>
    <xdr:pic>
      <xdr:nvPicPr>
        <xdr:cNvPr id="7" name="Рисунок 33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21" r="6842"/>
        <a:stretch>
          <a:fillRect/>
        </a:stretch>
      </xdr:blipFill>
      <xdr:spPr bwMode="auto">
        <a:xfrm>
          <a:off x="0" y="7136466"/>
          <a:ext cx="1586593" cy="1857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7</xdr:col>
      <xdr:colOff>0</xdr:colOff>
      <xdr:row>1</xdr:row>
      <xdr:rowOff>23812</xdr:rowOff>
    </xdr:to>
    <xdr:pic>
      <xdr:nvPicPr>
        <xdr:cNvPr id="11" name="Рисунок 11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1933464" cy="2177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39</xdr:row>
      <xdr:rowOff>86846</xdr:rowOff>
    </xdr:from>
    <xdr:to>
      <xdr:col>0</xdr:col>
      <xdr:colOff>1609725</xdr:colOff>
      <xdr:row>46</xdr:row>
      <xdr:rowOff>10647</xdr:rowOff>
    </xdr:to>
    <xdr:pic>
      <xdr:nvPicPr>
        <xdr:cNvPr id="16" name="Рисунок 12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83" r="21684"/>
        <a:stretch>
          <a:fillRect/>
        </a:stretch>
      </xdr:blipFill>
      <xdr:spPr bwMode="auto">
        <a:xfrm>
          <a:off x="38100" y="11135846"/>
          <a:ext cx="1571625" cy="1335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565898</xdr:colOff>
      <xdr:row>49</xdr:row>
      <xdr:rowOff>56030</xdr:rowOff>
    </xdr:from>
    <xdr:to>
      <xdr:col>0</xdr:col>
      <xdr:colOff>1251698</xdr:colOff>
      <xdr:row>53</xdr:row>
      <xdr:rowOff>170330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61" t="16904" r="30966" b="12216"/>
        <a:stretch>
          <a:fillRect/>
        </a:stretch>
      </xdr:blipFill>
      <xdr:spPr bwMode="auto">
        <a:xfrm>
          <a:off x="565898" y="13166912"/>
          <a:ext cx="685800" cy="887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48743</xdr:colOff>
      <xdr:row>54</xdr:row>
      <xdr:rowOff>72277</xdr:rowOff>
    </xdr:from>
    <xdr:to>
      <xdr:col>0</xdr:col>
      <xdr:colOff>1792940</xdr:colOff>
      <xdr:row>59</xdr:row>
      <xdr:rowOff>167345</xdr:rowOff>
    </xdr:to>
    <xdr:pic>
      <xdr:nvPicPr>
        <xdr:cNvPr id="18" name="Рисунок 18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31" t="8096" r="15057" b="6351"/>
        <a:stretch>
          <a:fillRect/>
        </a:stretch>
      </xdr:blipFill>
      <xdr:spPr bwMode="auto">
        <a:xfrm>
          <a:off x="48743" y="14146865"/>
          <a:ext cx="1744197" cy="1092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105336</xdr:rowOff>
    </xdr:from>
    <xdr:to>
      <xdr:col>0</xdr:col>
      <xdr:colOff>1869060</xdr:colOff>
      <xdr:row>63</xdr:row>
      <xdr:rowOff>17611</xdr:rowOff>
    </xdr:to>
    <xdr:pic>
      <xdr:nvPicPr>
        <xdr:cNvPr id="20" name="Рисунок 1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22924"/>
          <a:ext cx="1869060" cy="517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65</xdr:row>
      <xdr:rowOff>11206</xdr:rowOff>
    </xdr:from>
    <xdr:to>
      <xdr:col>0</xdr:col>
      <xdr:colOff>1860176</xdr:colOff>
      <xdr:row>66</xdr:row>
      <xdr:rowOff>190499</xdr:rowOff>
    </xdr:to>
    <xdr:pic>
      <xdr:nvPicPr>
        <xdr:cNvPr id="21" name="Рисунок 1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25" t="31863" b="19608"/>
        <a:stretch>
          <a:fillRect/>
        </a:stretch>
      </xdr:blipFill>
      <xdr:spPr bwMode="auto">
        <a:xfrm>
          <a:off x="0" y="16483853"/>
          <a:ext cx="1860176" cy="526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22411</xdr:colOff>
      <xdr:row>67</xdr:row>
      <xdr:rowOff>11206</xdr:rowOff>
    </xdr:from>
    <xdr:to>
      <xdr:col>7</xdr:col>
      <xdr:colOff>0</xdr:colOff>
      <xdr:row>73</xdr:row>
      <xdr:rowOff>143276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" y="17032941"/>
          <a:ext cx="11911854" cy="128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25398</xdr:colOff>
      <xdr:row>19</xdr:row>
      <xdr:rowOff>47625</xdr:rowOff>
    </xdr:from>
    <xdr:to>
      <xdr:col>0</xdr:col>
      <xdr:colOff>2495549</xdr:colOff>
      <xdr:row>22</xdr:row>
      <xdr:rowOff>352425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43"/>
        <a:stretch>
          <a:fillRect/>
        </a:stretch>
      </xdr:blipFill>
      <xdr:spPr bwMode="auto">
        <a:xfrm>
          <a:off x="25398" y="6391275"/>
          <a:ext cx="2470151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9526</xdr:rowOff>
    </xdr:from>
    <xdr:to>
      <xdr:col>5</xdr:col>
      <xdr:colOff>9525</xdr:colOff>
      <xdr:row>1</xdr:row>
      <xdr:rowOff>0</xdr:rowOff>
    </xdr:to>
    <xdr:pic>
      <xdr:nvPicPr>
        <xdr:cNvPr id="5" name="Рисунок 7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6"/>
          <a:ext cx="8985250" cy="1831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3</xdr:row>
      <xdr:rowOff>19050</xdr:rowOff>
    </xdr:from>
    <xdr:to>
      <xdr:col>0</xdr:col>
      <xdr:colOff>2533651</xdr:colOff>
      <xdr:row>12</xdr:row>
      <xdr:rowOff>114300</xdr:rowOff>
    </xdr:to>
    <xdr:pic>
      <xdr:nvPicPr>
        <xdr:cNvPr id="6" name="Рисунок 7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428875"/>
          <a:ext cx="2533650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34925</xdr:rowOff>
    </xdr:from>
    <xdr:to>
      <xdr:col>0</xdr:col>
      <xdr:colOff>2511426</xdr:colOff>
      <xdr:row>27</xdr:row>
      <xdr:rowOff>361950</xdr:rowOff>
    </xdr:to>
    <xdr:pic>
      <xdr:nvPicPr>
        <xdr:cNvPr id="7" name="Рисунок 8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78575"/>
          <a:ext cx="2511426" cy="144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30</xdr:row>
      <xdr:rowOff>28575</xdr:rowOff>
    </xdr:from>
    <xdr:to>
      <xdr:col>0</xdr:col>
      <xdr:colOff>2533650</xdr:colOff>
      <xdr:row>37</xdr:row>
      <xdr:rowOff>371475</xdr:rowOff>
    </xdr:to>
    <xdr:pic>
      <xdr:nvPicPr>
        <xdr:cNvPr id="8" name="Рисунок 8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34550"/>
          <a:ext cx="2505075" cy="262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22224</xdr:colOff>
      <xdr:row>41</xdr:row>
      <xdr:rowOff>22225</xdr:rowOff>
    </xdr:from>
    <xdr:to>
      <xdr:col>4</xdr:col>
      <xdr:colOff>600074</xdr:colOff>
      <xdr:row>45</xdr:row>
      <xdr:rowOff>165100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4" y="14293850"/>
          <a:ext cx="8959850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9524</xdr:rowOff>
    </xdr:from>
    <xdr:to>
      <xdr:col>1</xdr:col>
      <xdr:colOff>3174</xdr:colOff>
      <xdr:row>40</xdr:row>
      <xdr:rowOff>1209676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963524"/>
          <a:ext cx="2546349" cy="1200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9526</xdr:colOff>
      <xdr:row>14</xdr:row>
      <xdr:rowOff>7723</xdr:rowOff>
    </xdr:from>
    <xdr:to>
      <xdr:col>1</xdr:col>
      <xdr:colOff>0</xdr:colOff>
      <xdr:row>17</xdr:row>
      <xdr:rowOff>361950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DEA2693C-AACE-3B5F-5244-6C18CA2ED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4865473"/>
          <a:ext cx="2533649" cy="1468652"/>
        </a:xfrm>
        <a:prstGeom prst="rect">
          <a:avLst/>
        </a:prstGeom>
      </xdr:spPr>
    </xdr:pic>
    <xdr:clientData/>
  </xdr:twoCellAnchor>
  <xdr:twoCellAnchor editAs="oneCell">
    <xdr:from>
      <xdr:col>0</xdr:col>
      <xdr:colOff>1579188</xdr:colOff>
      <xdr:row>19</xdr:row>
      <xdr:rowOff>149032</xdr:rowOff>
    </xdr:from>
    <xdr:to>
      <xdr:col>0</xdr:col>
      <xdr:colOff>2376784</xdr:colOff>
      <xdr:row>20</xdr:row>
      <xdr:rowOff>224543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84340B45-57C3-9CBF-DE08-E053E62B7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357310">
          <a:off x="1579188" y="6587932"/>
          <a:ext cx="797596" cy="4469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19050</xdr:rowOff>
    </xdr:from>
    <xdr:to>
      <xdr:col>2</xdr:col>
      <xdr:colOff>396874</xdr:colOff>
      <xdr:row>46</xdr:row>
      <xdr:rowOff>102534</xdr:rowOff>
    </xdr:to>
    <xdr:pic>
      <xdr:nvPicPr>
        <xdr:cNvPr id="2" name="Picture 2" descr="http://im4-tub-ru.yandex.net/i?id=153081363-66-72&amp;n=2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0050"/>
          <a:ext cx="2333624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301625</xdr:colOff>
      <xdr:row>39</xdr:row>
      <xdr:rowOff>9525</xdr:rowOff>
    </xdr:from>
    <xdr:to>
      <xdr:col>5</xdr:col>
      <xdr:colOff>190499</xdr:colOff>
      <xdr:row>46</xdr:row>
      <xdr:rowOff>83484</xdr:rowOff>
    </xdr:to>
    <xdr:pic>
      <xdr:nvPicPr>
        <xdr:cNvPr id="3" name="Picture 3" descr="http://im3-tub-ru.yandex.net/i?id=38079861-24-72&amp;n=2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8010525"/>
          <a:ext cx="2635249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158750</xdr:colOff>
      <xdr:row>39</xdr:row>
      <xdr:rowOff>15874</xdr:rowOff>
    </xdr:from>
    <xdr:to>
      <xdr:col>8</xdr:col>
      <xdr:colOff>428625</xdr:colOff>
      <xdr:row>46</xdr:row>
      <xdr:rowOff>86658</xdr:rowOff>
    </xdr:to>
    <xdr:pic>
      <xdr:nvPicPr>
        <xdr:cNvPr id="4" name="Picture 5" descr="http://im4-tub-ru.yandex.net/i?id=120342710-23-72&amp;n=2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1875" y="9524999"/>
          <a:ext cx="3286125" cy="14836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422275</xdr:colOff>
      <xdr:row>39</xdr:row>
      <xdr:rowOff>38100</xdr:rowOff>
    </xdr:from>
    <xdr:to>
      <xdr:col>11</xdr:col>
      <xdr:colOff>523875</xdr:colOff>
      <xdr:row>46</xdr:row>
      <xdr:rowOff>102534</xdr:rowOff>
    </xdr:to>
    <xdr:pic>
      <xdr:nvPicPr>
        <xdr:cNvPr id="5" name="Picture 6" descr="472c2ab49cb79e2957e73eb357bbfc0b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1650" y="9547225"/>
          <a:ext cx="3117850" cy="1477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550956</xdr:colOff>
      <xdr:row>39</xdr:row>
      <xdr:rowOff>9525</xdr:rowOff>
    </xdr:from>
    <xdr:to>
      <xdr:col>14</xdr:col>
      <xdr:colOff>1043081</xdr:colOff>
      <xdr:row>46</xdr:row>
      <xdr:rowOff>93009</xdr:rowOff>
    </xdr:to>
    <xdr:pic>
      <xdr:nvPicPr>
        <xdr:cNvPr id="6" name="Picture 4" descr="http://im7-tub-ru.yandex.net/i?id=25168876-09-72&amp;n=21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3780" y="9355231"/>
          <a:ext cx="334962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1063624</xdr:colOff>
      <xdr:row>4</xdr:row>
      <xdr:rowOff>0</xdr:rowOff>
    </xdr:to>
    <xdr:pic>
      <xdr:nvPicPr>
        <xdr:cNvPr id="8" name="Рисунок 8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620874" cy="188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</xdr:row>
      <xdr:rowOff>107949</xdr:rowOff>
    </xdr:from>
    <xdr:to>
      <xdr:col>15</xdr:col>
      <xdr:colOff>11206</xdr:colOff>
      <xdr:row>52</xdr:row>
      <xdr:rowOff>154640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65596"/>
          <a:ext cx="14646088" cy="1189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2333625</xdr:colOff>
      <xdr:row>6</xdr:row>
      <xdr:rowOff>0</xdr:rowOff>
    </xdr:from>
    <xdr:to>
      <xdr:col>9</xdr:col>
      <xdr:colOff>304800</xdr:colOff>
      <xdr:row>6</xdr:row>
      <xdr:rowOff>199465</xdr:rowOff>
    </xdr:to>
    <xdr:sp macro="" textlink="">
      <xdr:nvSpPr>
        <xdr:cNvPr id="10" name="AutoShape 145" descr="Картинки по запросу ecoheat подложка под обои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276475"/>
          <a:ext cx="304800" cy="228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11</xdr:col>
      <xdr:colOff>2333625</xdr:colOff>
      <xdr:row>6</xdr:row>
      <xdr:rowOff>0</xdr:rowOff>
    </xdr:from>
    <xdr:ext cx="306481" cy="228040"/>
    <xdr:sp macro="" textlink="">
      <xdr:nvSpPr>
        <xdr:cNvPr id="11" name="AutoShape 145" descr="Картинки по запросу ecoheat подложка под обои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14497050" y="2276475"/>
          <a:ext cx="306481" cy="228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6</xdr:row>
      <xdr:rowOff>0</xdr:rowOff>
    </xdr:from>
    <xdr:ext cx="306481" cy="199465"/>
    <xdr:sp macro="" textlink="">
      <xdr:nvSpPr>
        <xdr:cNvPr id="7" name="AutoShape 145" descr="Картинки по запросу ecoheat подложка под обои">
          <a:extLst>
            <a:ext uri="{FF2B5EF4-FFF2-40B4-BE49-F238E27FC236}">
              <a16:creationId xmlns:a16="http://schemas.microsoft.com/office/drawing/2014/main" id="{431A66DD-D4D0-4A3E-BDCE-2B548D664322}"/>
            </a:ext>
          </a:extLst>
        </xdr:cNvPr>
        <xdr:cNvSpPr>
          <a:spLocks noChangeAspect="1" noChangeArrowheads="1"/>
        </xdr:cNvSpPr>
      </xdr:nvSpPr>
      <xdr:spPr bwMode="auto">
        <a:xfrm>
          <a:off x="8660466" y="2286000"/>
          <a:ext cx="306481" cy="199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6</xdr:row>
      <xdr:rowOff>0</xdr:rowOff>
    </xdr:from>
    <xdr:ext cx="306481" cy="228040"/>
    <xdr:sp macro="" textlink="">
      <xdr:nvSpPr>
        <xdr:cNvPr id="12" name="AutoShape 145" descr="Картинки по запросу ecoheat подложка под обои">
          <a:extLst>
            <a:ext uri="{FF2B5EF4-FFF2-40B4-BE49-F238E27FC236}">
              <a16:creationId xmlns:a16="http://schemas.microsoft.com/office/drawing/2014/main" id="{A0DC89B6-A717-4760-AD2C-2E5744ECDEDA}"/>
            </a:ext>
          </a:extLst>
        </xdr:cNvPr>
        <xdr:cNvSpPr>
          <a:spLocks noChangeAspect="1" noChangeArrowheads="1"/>
        </xdr:cNvSpPr>
      </xdr:nvSpPr>
      <xdr:spPr bwMode="auto">
        <a:xfrm>
          <a:off x="11608174" y="2286000"/>
          <a:ext cx="306481" cy="228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9</xdr:row>
      <xdr:rowOff>28576</xdr:rowOff>
    </xdr:from>
    <xdr:to>
      <xdr:col>0</xdr:col>
      <xdr:colOff>1809750</xdr:colOff>
      <xdr:row>14</xdr:row>
      <xdr:rowOff>1494</xdr:rowOff>
    </xdr:to>
    <xdr:pic>
      <xdr:nvPicPr>
        <xdr:cNvPr id="3" name="Рисунок 75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33" b="18666"/>
        <a:stretch>
          <a:fillRect/>
        </a:stretch>
      </xdr:blipFill>
      <xdr:spPr bwMode="auto">
        <a:xfrm>
          <a:off x="123825" y="3581401"/>
          <a:ext cx="1685925" cy="1000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9526</xdr:rowOff>
    </xdr:from>
    <xdr:to>
      <xdr:col>0</xdr:col>
      <xdr:colOff>1771650</xdr:colOff>
      <xdr:row>20</xdr:row>
      <xdr:rowOff>142875</xdr:rowOff>
    </xdr:to>
    <xdr:pic>
      <xdr:nvPicPr>
        <xdr:cNvPr id="5" name="Рисунок 77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60"/>
        <a:stretch>
          <a:fillRect/>
        </a:stretch>
      </xdr:blipFill>
      <xdr:spPr bwMode="auto">
        <a:xfrm>
          <a:off x="0" y="5143501"/>
          <a:ext cx="1771650" cy="752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23</xdr:row>
      <xdr:rowOff>19050</xdr:rowOff>
    </xdr:from>
    <xdr:to>
      <xdr:col>0</xdr:col>
      <xdr:colOff>1857375</xdr:colOff>
      <xdr:row>28</xdr:row>
      <xdr:rowOff>111125</xdr:rowOff>
    </xdr:to>
    <xdr:pic>
      <xdr:nvPicPr>
        <xdr:cNvPr id="6" name="Рисунок 78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29" t="12994"/>
        <a:stretch>
          <a:fillRect/>
        </a:stretch>
      </xdr:blipFill>
      <xdr:spPr bwMode="auto">
        <a:xfrm>
          <a:off x="9525" y="6343650"/>
          <a:ext cx="18478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30</xdr:row>
      <xdr:rowOff>66675</xdr:rowOff>
    </xdr:from>
    <xdr:to>
      <xdr:col>0</xdr:col>
      <xdr:colOff>1781175</xdr:colOff>
      <xdr:row>31</xdr:row>
      <xdr:rowOff>419101</xdr:rowOff>
    </xdr:to>
    <xdr:pic>
      <xdr:nvPicPr>
        <xdr:cNvPr id="9" name="Рисунок 8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762875"/>
          <a:ext cx="1600200" cy="809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33</xdr:row>
      <xdr:rowOff>57150</xdr:rowOff>
    </xdr:from>
    <xdr:to>
      <xdr:col>0</xdr:col>
      <xdr:colOff>1809750</xdr:colOff>
      <xdr:row>33</xdr:row>
      <xdr:rowOff>638175</xdr:rowOff>
    </xdr:to>
    <xdr:pic>
      <xdr:nvPicPr>
        <xdr:cNvPr id="12" name="Рисунок 84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15400"/>
          <a:ext cx="1685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34</xdr:row>
      <xdr:rowOff>123825</xdr:rowOff>
    </xdr:from>
    <xdr:to>
      <xdr:col>0</xdr:col>
      <xdr:colOff>1924050</xdr:colOff>
      <xdr:row>34</xdr:row>
      <xdr:rowOff>828675</xdr:rowOff>
    </xdr:to>
    <xdr:pic>
      <xdr:nvPicPr>
        <xdr:cNvPr id="13" name="Рисунок 85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066"/>
        <a:stretch>
          <a:fillRect/>
        </a:stretch>
      </xdr:blipFill>
      <xdr:spPr bwMode="auto">
        <a:xfrm>
          <a:off x="85725" y="9667875"/>
          <a:ext cx="1838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35</xdr:row>
      <xdr:rowOff>47624</xdr:rowOff>
    </xdr:from>
    <xdr:to>
      <xdr:col>0</xdr:col>
      <xdr:colOff>1943100</xdr:colOff>
      <xdr:row>35</xdr:row>
      <xdr:rowOff>838199</xdr:rowOff>
    </xdr:to>
    <xdr:pic>
      <xdr:nvPicPr>
        <xdr:cNvPr id="14" name="Рисунок 86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932"/>
        <a:stretch>
          <a:fillRect/>
        </a:stretch>
      </xdr:blipFill>
      <xdr:spPr bwMode="auto">
        <a:xfrm>
          <a:off x="95250" y="10506074"/>
          <a:ext cx="18478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36</xdr:row>
      <xdr:rowOff>85724</xdr:rowOff>
    </xdr:from>
    <xdr:to>
      <xdr:col>0</xdr:col>
      <xdr:colOff>1933575</xdr:colOff>
      <xdr:row>36</xdr:row>
      <xdr:rowOff>809625</xdr:rowOff>
    </xdr:to>
    <xdr:pic>
      <xdr:nvPicPr>
        <xdr:cNvPr id="15" name="Рисунок 87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72"/>
        <a:stretch>
          <a:fillRect/>
        </a:stretch>
      </xdr:blipFill>
      <xdr:spPr bwMode="auto">
        <a:xfrm>
          <a:off x="76200" y="11515724"/>
          <a:ext cx="1857375" cy="723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197224</xdr:colOff>
      <xdr:row>37</xdr:row>
      <xdr:rowOff>22411</xdr:rowOff>
    </xdr:from>
    <xdr:to>
      <xdr:col>0</xdr:col>
      <xdr:colOff>1778374</xdr:colOff>
      <xdr:row>37</xdr:row>
      <xdr:rowOff>528543</xdr:rowOff>
    </xdr:to>
    <xdr:pic>
      <xdr:nvPicPr>
        <xdr:cNvPr id="16" name="Рисунок 88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56" b="5685"/>
        <a:stretch>
          <a:fillRect/>
        </a:stretch>
      </xdr:blipFill>
      <xdr:spPr bwMode="auto">
        <a:xfrm>
          <a:off x="197224" y="12539382"/>
          <a:ext cx="1581150" cy="506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38</xdr:row>
      <xdr:rowOff>19050</xdr:rowOff>
    </xdr:from>
    <xdr:to>
      <xdr:col>0</xdr:col>
      <xdr:colOff>1743075</xdr:colOff>
      <xdr:row>38</xdr:row>
      <xdr:rowOff>657225</xdr:rowOff>
    </xdr:to>
    <xdr:pic>
      <xdr:nvPicPr>
        <xdr:cNvPr id="17" name="Рисунок 89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858750"/>
          <a:ext cx="15049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39</xdr:row>
      <xdr:rowOff>19051</xdr:rowOff>
    </xdr:from>
    <xdr:to>
      <xdr:col>0</xdr:col>
      <xdr:colOff>1571625</xdr:colOff>
      <xdr:row>39</xdr:row>
      <xdr:rowOff>666751</xdr:rowOff>
    </xdr:to>
    <xdr:pic>
      <xdr:nvPicPr>
        <xdr:cNvPr id="18" name="Рисунок 90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93" t="11340" r="5406" b="5670"/>
        <a:stretch>
          <a:fillRect/>
        </a:stretch>
      </xdr:blipFill>
      <xdr:spPr bwMode="auto">
        <a:xfrm>
          <a:off x="352425" y="14039851"/>
          <a:ext cx="12192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3</xdr:row>
      <xdr:rowOff>19050</xdr:rowOff>
    </xdr:from>
    <xdr:to>
      <xdr:col>0</xdr:col>
      <xdr:colOff>1809750</xdr:colOff>
      <xdr:row>7</xdr:row>
      <xdr:rowOff>193675</xdr:rowOff>
    </xdr:to>
    <xdr:pic>
      <xdr:nvPicPr>
        <xdr:cNvPr id="21" name="Рисунок 93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96" b="10896"/>
        <a:stretch>
          <a:fillRect/>
        </a:stretch>
      </xdr:blipFill>
      <xdr:spPr bwMode="auto">
        <a:xfrm>
          <a:off x="95250" y="2419350"/>
          <a:ext cx="17145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1174750</xdr:colOff>
      <xdr:row>1</xdr:row>
      <xdr:rowOff>31749</xdr:rowOff>
    </xdr:to>
    <xdr:pic>
      <xdr:nvPicPr>
        <xdr:cNvPr id="22" name="Рисунок 24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731375" cy="1523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62567</xdr:rowOff>
    </xdr:from>
    <xdr:to>
      <xdr:col>6</xdr:col>
      <xdr:colOff>1161676</xdr:colOff>
      <xdr:row>48</xdr:row>
      <xdr:rowOff>62567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437038"/>
          <a:ext cx="970055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19050</xdr:rowOff>
    </xdr:from>
    <xdr:to>
      <xdr:col>0</xdr:col>
      <xdr:colOff>1972235</xdr:colOff>
      <xdr:row>42</xdr:row>
      <xdr:rowOff>302559</xdr:rowOff>
    </xdr:to>
    <xdr:pic>
      <xdr:nvPicPr>
        <xdr:cNvPr id="20" name="Рисунок 9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734"/>
        <a:stretch>
          <a:fillRect/>
        </a:stretch>
      </xdr:blipFill>
      <xdr:spPr bwMode="auto">
        <a:xfrm>
          <a:off x="0" y="14698756"/>
          <a:ext cx="1972235" cy="619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174849</xdr:colOff>
      <xdr:row>10</xdr:row>
      <xdr:rowOff>145270</xdr:rowOff>
    </xdr:from>
    <xdr:to>
      <xdr:col>0</xdr:col>
      <xdr:colOff>1231489</xdr:colOff>
      <xdr:row>20</xdr:row>
      <xdr:rowOff>21445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4" t="22568" b="15002"/>
        <a:stretch>
          <a:fillRect/>
        </a:stretch>
      </xdr:blipFill>
      <xdr:spPr bwMode="auto">
        <a:xfrm rot="5628209">
          <a:off x="-473169" y="5717713"/>
          <a:ext cx="2352675" cy="1056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135564</xdr:colOff>
      <xdr:row>35</xdr:row>
      <xdr:rowOff>117482</xdr:rowOff>
    </xdr:from>
    <xdr:to>
      <xdr:col>0</xdr:col>
      <xdr:colOff>1276829</xdr:colOff>
      <xdr:row>45</xdr:row>
      <xdr:rowOff>165107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03" b="18773"/>
        <a:stretch>
          <a:fillRect/>
        </a:stretch>
      </xdr:blipFill>
      <xdr:spPr bwMode="auto">
        <a:xfrm rot="5584451">
          <a:off x="-555866" y="11991262"/>
          <a:ext cx="2524125" cy="1141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628651</xdr:rowOff>
    </xdr:from>
    <xdr:to>
      <xdr:col>5</xdr:col>
      <xdr:colOff>19050</xdr:colOff>
      <xdr:row>2</xdr:row>
      <xdr:rowOff>9526</xdr:rowOff>
    </xdr:to>
    <xdr:pic>
      <xdr:nvPicPr>
        <xdr:cNvPr id="5" name="Рисунок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1"/>
          <a:ext cx="1068705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47623</xdr:colOff>
      <xdr:row>53</xdr:row>
      <xdr:rowOff>31750</xdr:rowOff>
    </xdr:from>
    <xdr:to>
      <xdr:col>4</xdr:col>
      <xdr:colOff>2028824</xdr:colOff>
      <xdr:row>56</xdr:row>
      <xdr:rowOff>142875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3" y="15671800"/>
          <a:ext cx="10610851" cy="131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10457</xdr:rowOff>
    </xdr:from>
    <xdr:to>
      <xdr:col>7</xdr:col>
      <xdr:colOff>16565</xdr:colOff>
      <xdr:row>1</xdr:row>
      <xdr:rowOff>0</xdr:rowOff>
    </xdr:to>
    <xdr:pic>
      <xdr:nvPicPr>
        <xdr:cNvPr id="4" name="Рисунок 11">
          <a:extLst>
            <a:ext uri="{FF2B5EF4-FFF2-40B4-BE49-F238E27FC236}">
              <a16:creationId xmlns:a16="http://schemas.microsoft.com/office/drawing/2014/main" id="{B22C777B-7181-4100-82B4-A263D959D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0457"/>
          <a:ext cx="8638760" cy="1182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4660</xdr:rowOff>
    </xdr:from>
    <xdr:to>
      <xdr:col>7</xdr:col>
      <xdr:colOff>8282</xdr:colOff>
      <xdr:row>32</xdr:row>
      <xdr:rowOff>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D7A5012E-A653-4313-A927-1A666968A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08725"/>
          <a:ext cx="8630478" cy="757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95250</xdr:rowOff>
    </xdr:from>
    <xdr:to>
      <xdr:col>0</xdr:col>
      <xdr:colOff>1866825</xdr:colOff>
      <xdr:row>22</xdr:row>
      <xdr:rowOff>372718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7D9CC95-7AED-F1F3-7CEF-499E4CE31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02467"/>
          <a:ext cx="1866825" cy="1470163"/>
        </a:xfrm>
        <a:prstGeom prst="rect">
          <a:avLst/>
        </a:prstGeom>
      </xdr:spPr>
    </xdr:pic>
    <xdr:clientData/>
  </xdr:twoCellAnchor>
  <xdr:twoCellAnchor editAs="oneCell">
    <xdr:from>
      <xdr:col>0</xdr:col>
      <xdr:colOff>40586</xdr:colOff>
      <xdr:row>17</xdr:row>
      <xdr:rowOff>23548</xdr:rowOff>
    </xdr:from>
    <xdr:to>
      <xdr:col>0</xdr:col>
      <xdr:colOff>1871869</xdr:colOff>
      <xdr:row>19</xdr:row>
      <xdr:rowOff>8283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7486DD83-F078-21B1-4F76-A7886DBAA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86" y="8935635"/>
          <a:ext cx="1831283" cy="779866"/>
        </a:xfrm>
        <a:prstGeom prst="rect">
          <a:avLst/>
        </a:prstGeom>
      </xdr:spPr>
    </xdr:pic>
    <xdr:clientData/>
  </xdr:twoCellAnchor>
  <xdr:twoCellAnchor editAs="oneCell">
    <xdr:from>
      <xdr:col>0</xdr:col>
      <xdr:colOff>64478</xdr:colOff>
      <xdr:row>3</xdr:row>
      <xdr:rowOff>67607</xdr:rowOff>
    </xdr:from>
    <xdr:to>
      <xdr:col>0</xdr:col>
      <xdr:colOff>1826602</xdr:colOff>
      <xdr:row>4</xdr:row>
      <xdr:rowOff>15387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C8A33715-B86E-1416-742B-284B6C4B3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78" y="1481703"/>
          <a:ext cx="1762124" cy="621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47624</xdr:rowOff>
    </xdr:from>
    <xdr:to>
      <xdr:col>0</xdr:col>
      <xdr:colOff>1872934</xdr:colOff>
      <xdr:row>7</xdr:row>
      <xdr:rowOff>666750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C79CFCA3-FC19-A59C-CB90-E7B2C1B66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76562"/>
          <a:ext cx="1872934" cy="1976438"/>
        </a:xfrm>
        <a:prstGeom prst="rect">
          <a:avLst/>
        </a:prstGeom>
      </xdr:spPr>
    </xdr:pic>
    <xdr:clientData/>
  </xdr:twoCellAnchor>
  <xdr:twoCellAnchor editAs="oneCell">
    <xdr:from>
      <xdr:col>0</xdr:col>
      <xdr:colOff>197551</xdr:colOff>
      <xdr:row>4</xdr:row>
      <xdr:rowOff>13857</xdr:rowOff>
    </xdr:from>
    <xdr:to>
      <xdr:col>0</xdr:col>
      <xdr:colOff>1743075</xdr:colOff>
      <xdr:row>5</xdr:row>
      <xdr:rowOff>19051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5593D69-5071-47D6-1A9F-3F98528A9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551" y="2833257"/>
          <a:ext cx="1545524" cy="6814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</xdr:col>
      <xdr:colOff>9525</xdr:colOff>
      <xdr:row>14</xdr:row>
      <xdr:rowOff>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DCFE6D4-07F7-4073-F33B-F0CDB9391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86500"/>
          <a:ext cx="1895475" cy="1057276"/>
        </a:xfrm>
        <a:prstGeom prst="rect">
          <a:avLst/>
        </a:prstGeom>
      </xdr:spPr>
    </xdr:pic>
    <xdr:clientData/>
  </xdr:twoCellAnchor>
  <xdr:twoCellAnchor editAs="oneCell">
    <xdr:from>
      <xdr:col>0</xdr:col>
      <xdr:colOff>11850</xdr:colOff>
      <xdr:row>12</xdr:row>
      <xdr:rowOff>13138</xdr:rowOff>
    </xdr:from>
    <xdr:to>
      <xdr:col>1</xdr:col>
      <xdr:colOff>0</xdr:colOff>
      <xdr:row>12</xdr:row>
      <xdr:rowOff>1047750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C46A07A3-1406-F420-E49F-57B0DA9B9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0" y="5359044"/>
          <a:ext cx="1875291" cy="103461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14</xdr:row>
      <xdr:rowOff>19050</xdr:rowOff>
    </xdr:from>
    <xdr:to>
      <xdr:col>1</xdr:col>
      <xdr:colOff>9524</xdr:colOff>
      <xdr:row>14</xdr:row>
      <xdr:rowOff>1047750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4ABD6386-2C21-63A7-B75D-82E0B3738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362825"/>
          <a:ext cx="1876424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25</xdr:row>
      <xdr:rowOff>16565</xdr:rowOff>
    </xdr:from>
    <xdr:to>
      <xdr:col>0</xdr:col>
      <xdr:colOff>1880152</xdr:colOff>
      <xdr:row>26</xdr:row>
      <xdr:rowOff>372717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D9885CE-4D37-DB5F-FAF5-6EA52068A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6" y="12987130"/>
          <a:ext cx="1863586" cy="745435"/>
        </a:xfrm>
        <a:prstGeom prst="rect">
          <a:avLst/>
        </a:prstGeom>
      </xdr:spPr>
    </xdr:pic>
    <xdr:clientData/>
  </xdr:twoCellAnchor>
  <xdr:twoCellAnchor editAs="oneCell">
    <xdr:from>
      <xdr:col>0</xdr:col>
      <xdr:colOff>9196</xdr:colOff>
      <xdr:row>27</xdr:row>
      <xdr:rowOff>16995</xdr:rowOff>
    </xdr:from>
    <xdr:to>
      <xdr:col>0</xdr:col>
      <xdr:colOff>1880152</xdr:colOff>
      <xdr:row>28</xdr:row>
      <xdr:rowOff>1613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EE1BBFE7-F15C-6019-79CD-0B9243B5B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6" y="13244321"/>
          <a:ext cx="1870956" cy="672075"/>
        </a:xfrm>
        <a:prstGeom prst="rect">
          <a:avLst/>
        </a:prstGeom>
      </xdr:spPr>
    </xdr:pic>
    <xdr:clientData/>
  </xdr:twoCellAnchor>
  <xdr:twoCellAnchor editAs="oneCell">
    <xdr:from>
      <xdr:col>0</xdr:col>
      <xdr:colOff>24849</xdr:colOff>
      <xdr:row>8</xdr:row>
      <xdr:rowOff>16565</xdr:rowOff>
    </xdr:from>
    <xdr:to>
      <xdr:col>0</xdr:col>
      <xdr:colOff>1880153</xdr:colOff>
      <xdr:row>9</xdr:row>
      <xdr:rowOff>571500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B2D626B-ED32-29E4-B232-A28685E43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9" y="4986130"/>
          <a:ext cx="1855304" cy="113471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10457</xdr:rowOff>
    </xdr:from>
    <xdr:to>
      <xdr:col>7</xdr:col>
      <xdr:colOff>16565</xdr:colOff>
      <xdr:row>1</xdr:row>
      <xdr:rowOff>0</xdr:rowOff>
    </xdr:to>
    <xdr:pic>
      <xdr:nvPicPr>
        <xdr:cNvPr id="2" name="Рисунок 11">
          <a:extLst>
            <a:ext uri="{FF2B5EF4-FFF2-40B4-BE49-F238E27FC236}">
              <a16:creationId xmlns:a16="http://schemas.microsoft.com/office/drawing/2014/main" id="{AA7BCE38-9FF3-4DCF-8492-453368C50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0457"/>
          <a:ext cx="8636689" cy="1180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14179</xdr:rowOff>
    </xdr:from>
    <xdr:to>
      <xdr:col>7</xdr:col>
      <xdr:colOff>8282</xdr:colOff>
      <xdr:row>24</xdr:row>
      <xdr:rowOff>371475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B7A2996-B021-4D1D-9B02-8323D0DD0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21154"/>
          <a:ext cx="8628407" cy="757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130951</xdr:colOff>
      <xdr:row>6</xdr:row>
      <xdr:rowOff>9525</xdr:rowOff>
    </xdr:from>
    <xdr:to>
      <xdr:col>0</xdr:col>
      <xdr:colOff>1609725</xdr:colOff>
      <xdr:row>7</xdr:row>
      <xdr:rowOff>10536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BE37C348-385B-8B3D-9715-EC627D9E2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51" y="3743325"/>
          <a:ext cx="1478774" cy="67728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3</xdr:row>
      <xdr:rowOff>19050</xdr:rowOff>
    </xdr:from>
    <xdr:to>
      <xdr:col>0</xdr:col>
      <xdr:colOff>1632383</xdr:colOff>
      <xdr:row>4</xdr:row>
      <xdr:rowOff>19050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572E03C-6D58-B0B3-9905-ACD9AA140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24025"/>
          <a:ext cx="1403783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276225</xdr:colOff>
      <xdr:row>3</xdr:row>
      <xdr:rowOff>666750</xdr:rowOff>
    </xdr:from>
    <xdr:to>
      <xdr:col>0</xdr:col>
      <xdr:colOff>1590675</xdr:colOff>
      <xdr:row>5</xdr:row>
      <xdr:rowOff>27267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D6F7C26-B135-12FA-8FD6-DC88A5FE6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371725"/>
          <a:ext cx="1314450" cy="713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295276</xdr:colOff>
      <xdr:row>5</xdr:row>
      <xdr:rowOff>19051</xdr:rowOff>
    </xdr:from>
    <xdr:to>
      <xdr:col>0</xdr:col>
      <xdr:colOff>1543050</xdr:colOff>
      <xdr:row>6</xdr:row>
      <xdr:rowOff>13349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43033E11-8DD8-249E-FADF-7C8A2CB52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6" y="3076576"/>
          <a:ext cx="1247774" cy="67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7</xdr:row>
      <xdr:rowOff>0</xdr:rowOff>
    </xdr:from>
    <xdr:to>
      <xdr:col>0</xdr:col>
      <xdr:colOff>1371600</xdr:colOff>
      <xdr:row>7</xdr:row>
      <xdr:rowOff>672931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BE5F7B1A-00CD-59D1-5913-71A308F7B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4410075"/>
          <a:ext cx="1209674" cy="672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8</xdr:row>
      <xdr:rowOff>19050</xdr:rowOff>
    </xdr:from>
    <xdr:to>
      <xdr:col>0</xdr:col>
      <xdr:colOff>1695450</xdr:colOff>
      <xdr:row>8</xdr:row>
      <xdr:rowOff>647700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E3E20368-D106-9C6A-2C87-DFB8B02F5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8486775"/>
          <a:ext cx="13716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8</xdr:row>
      <xdr:rowOff>647700</xdr:rowOff>
    </xdr:from>
    <xdr:to>
      <xdr:col>0</xdr:col>
      <xdr:colOff>1733550</xdr:colOff>
      <xdr:row>10</xdr:row>
      <xdr:rowOff>47625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D05D9B56-3855-5234-5826-4B4AB4091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9115425"/>
          <a:ext cx="1447800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10</xdr:row>
      <xdr:rowOff>69178</xdr:rowOff>
    </xdr:from>
    <xdr:to>
      <xdr:col>0</xdr:col>
      <xdr:colOff>1704975</xdr:colOff>
      <xdr:row>11</xdr:row>
      <xdr:rowOff>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20C3FB4-8850-2306-3EBC-B747C32FC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9889453"/>
          <a:ext cx="1409700" cy="607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11</xdr:row>
      <xdr:rowOff>38100</xdr:rowOff>
    </xdr:from>
    <xdr:to>
      <xdr:col>0</xdr:col>
      <xdr:colOff>1728011</xdr:colOff>
      <xdr:row>11</xdr:row>
      <xdr:rowOff>647701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83DC2C5-20E1-0E1C-1D99-7B7A1DF7B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0534650"/>
          <a:ext cx="1518461" cy="609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18</xdr:row>
      <xdr:rowOff>47770</xdr:rowOff>
    </xdr:from>
    <xdr:to>
      <xdr:col>0</xdr:col>
      <xdr:colOff>1857375</xdr:colOff>
      <xdr:row>20</xdr:row>
      <xdr:rowOff>180976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58F24BD1-4710-8505-DEC5-16D5CCC7A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0725295"/>
          <a:ext cx="1847850" cy="1352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20</xdr:row>
      <xdr:rowOff>276224</xdr:rowOff>
    </xdr:from>
    <xdr:to>
      <xdr:col>0</xdr:col>
      <xdr:colOff>1676400</xdr:colOff>
      <xdr:row>22</xdr:row>
      <xdr:rowOff>590549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FE6FB3AE-0246-5E55-CB26-477291E47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172949"/>
          <a:ext cx="1533525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14</xdr:row>
      <xdr:rowOff>7052</xdr:rowOff>
    </xdr:from>
    <xdr:to>
      <xdr:col>0</xdr:col>
      <xdr:colOff>1876425</xdr:colOff>
      <xdr:row>17</xdr:row>
      <xdr:rowOff>552450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64F6C98B-8CD0-C295-B260-C350B35AF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246177"/>
          <a:ext cx="1847850" cy="2374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G53"/>
  <sheetViews>
    <sheetView tabSelected="1" zoomScaleNormal="100" workbookViewId="0">
      <selection activeCell="L12" sqref="L12"/>
    </sheetView>
  </sheetViews>
  <sheetFormatPr defaultRowHeight="15" x14ac:dyDescent="0.25"/>
  <cols>
    <col min="1" max="1" width="27.5703125" customWidth="1"/>
    <col min="2" max="2" width="32.7109375" customWidth="1"/>
    <col min="3" max="3" width="11.85546875" customWidth="1"/>
    <col min="4" max="4" width="11.140625" customWidth="1"/>
    <col min="5" max="5" width="14.85546875" customWidth="1"/>
    <col min="7" max="7" width="14" customWidth="1"/>
  </cols>
  <sheetData>
    <row r="1" spans="1:7" ht="115.5" customHeight="1" x14ac:dyDescent="0.25"/>
    <row r="2" spans="1:7" x14ac:dyDescent="0.25">
      <c r="A2" s="232" t="s">
        <v>383</v>
      </c>
      <c r="B2" s="232"/>
      <c r="C2" s="232"/>
      <c r="D2" s="232"/>
      <c r="E2" s="232"/>
      <c r="F2" s="232"/>
      <c r="G2" s="232"/>
    </row>
    <row r="3" spans="1:7" ht="38.25" x14ac:dyDescent="0.25">
      <c r="A3" s="1"/>
      <c r="B3" s="2" t="s">
        <v>0</v>
      </c>
      <c r="C3" s="3" t="s">
        <v>1</v>
      </c>
      <c r="D3" s="3" t="s">
        <v>2</v>
      </c>
      <c r="E3" s="3" t="s">
        <v>3</v>
      </c>
      <c r="F3" s="3" t="s">
        <v>4</v>
      </c>
      <c r="G3" s="3" t="s">
        <v>5</v>
      </c>
    </row>
    <row r="4" spans="1:7" x14ac:dyDescent="0.25">
      <c r="A4" s="225"/>
      <c r="B4" s="4" t="s">
        <v>426</v>
      </c>
      <c r="C4" s="5">
        <v>100</v>
      </c>
      <c r="D4" s="5">
        <v>1.05</v>
      </c>
      <c r="E4" s="6">
        <v>105</v>
      </c>
      <c r="F4" s="7">
        <v>11.3</v>
      </c>
      <c r="G4" s="8">
        <f>F4*210</f>
        <v>2373</v>
      </c>
    </row>
    <row r="5" spans="1:7" x14ac:dyDescent="0.25">
      <c r="A5" s="226"/>
      <c r="B5" s="4" t="s">
        <v>6</v>
      </c>
      <c r="C5" s="5">
        <v>50</v>
      </c>
      <c r="D5" s="5">
        <v>1.05</v>
      </c>
      <c r="E5" s="5">
        <v>52.5</v>
      </c>
      <c r="F5" s="7">
        <v>14.760720000000001</v>
      </c>
      <c r="G5" s="8">
        <f>F5*52.5</f>
        <v>774.93780000000004</v>
      </c>
    </row>
    <row r="6" spans="1:7" x14ac:dyDescent="0.25">
      <c r="A6" s="226"/>
      <c r="B6" s="9" t="s">
        <v>7</v>
      </c>
      <c r="C6" s="10">
        <v>50</v>
      </c>
      <c r="D6" s="10">
        <v>1.05</v>
      </c>
      <c r="E6" s="10">
        <v>52.5</v>
      </c>
      <c r="F6" s="7">
        <v>20.436779999999999</v>
      </c>
      <c r="G6" s="8">
        <f>F6*52.5</f>
        <v>1072.9309499999999</v>
      </c>
    </row>
    <row r="7" spans="1:7" x14ac:dyDescent="0.25">
      <c r="A7" s="226"/>
      <c r="B7" s="9" t="s">
        <v>8</v>
      </c>
      <c r="C7" s="10">
        <v>50</v>
      </c>
      <c r="D7" s="10">
        <v>1.05</v>
      </c>
      <c r="E7" s="10">
        <v>52.5</v>
      </c>
      <c r="F7" s="7">
        <v>29.106479999999998</v>
      </c>
      <c r="G7" s="8">
        <f>F7*52.5</f>
        <v>1528.0901999999999</v>
      </c>
    </row>
    <row r="8" spans="1:7" x14ac:dyDescent="0.25">
      <c r="A8" s="226"/>
      <c r="B8" s="9" t="s">
        <v>9</v>
      </c>
      <c r="C8" s="11">
        <v>50</v>
      </c>
      <c r="D8" s="10">
        <v>1.05</v>
      </c>
      <c r="E8" s="10">
        <v>52.5</v>
      </c>
      <c r="F8" s="7">
        <v>36.886980000000001</v>
      </c>
      <c r="G8" s="8">
        <f>F8*52.5</f>
        <v>1936.56645</v>
      </c>
    </row>
    <row r="9" spans="1:7" x14ac:dyDescent="0.25">
      <c r="A9" s="226"/>
      <c r="B9" s="9" t="s">
        <v>10</v>
      </c>
      <c r="C9" s="10">
        <v>30</v>
      </c>
      <c r="D9" s="10">
        <v>1.05</v>
      </c>
      <c r="E9" s="10">
        <v>31.5</v>
      </c>
      <c r="F9" s="7">
        <v>59.5764</v>
      </c>
      <c r="G9" s="8">
        <f t="shared" ref="G9:G16" si="0">F9*E9</f>
        <v>1876.6566</v>
      </c>
    </row>
    <row r="10" spans="1:7" ht="15.75" thickBot="1" x14ac:dyDescent="0.3">
      <c r="A10" s="227"/>
      <c r="B10" s="12" t="s">
        <v>11</v>
      </c>
      <c r="C10" s="13">
        <v>30</v>
      </c>
      <c r="D10" s="13">
        <v>1.05</v>
      </c>
      <c r="E10" s="13">
        <v>31.5</v>
      </c>
      <c r="F10" s="7">
        <v>68.942640000000011</v>
      </c>
      <c r="G10" s="8">
        <f t="shared" si="0"/>
        <v>2171.6931600000003</v>
      </c>
    </row>
    <row r="11" spans="1:7" x14ac:dyDescent="0.25">
      <c r="A11" s="233"/>
      <c r="B11" s="14" t="s">
        <v>12</v>
      </c>
      <c r="C11" s="15">
        <v>50</v>
      </c>
      <c r="D11" s="15">
        <v>1.05</v>
      </c>
      <c r="E11" s="15">
        <v>52.5</v>
      </c>
      <c r="F11" s="16">
        <v>28.243214999999996</v>
      </c>
      <c r="G11" s="8">
        <f t="shared" si="0"/>
        <v>1482.7687874999997</v>
      </c>
    </row>
    <row r="12" spans="1:7" x14ac:dyDescent="0.25">
      <c r="A12" s="226"/>
      <c r="B12" s="9" t="s">
        <v>13</v>
      </c>
      <c r="C12" s="10">
        <v>50</v>
      </c>
      <c r="D12" s="10">
        <v>1.05</v>
      </c>
      <c r="E12" s="10">
        <v>52.5</v>
      </c>
      <c r="F12" s="16">
        <v>33.863543999999997</v>
      </c>
      <c r="G12" s="8">
        <f t="shared" si="0"/>
        <v>1777.8360599999999</v>
      </c>
    </row>
    <row r="13" spans="1:7" x14ac:dyDescent="0.25">
      <c r="A13" s="226"/>
      <c r="B13" s="9" t="s">
        <v>14</v>
      </c>
      <c r="C13" s="10">
        <v>50</v>
      </c>
      <c r="D13" s="10">
        <v>1.05</v>
      </c>
      <c r="E13" s="10">
        <v>52.5</v>
      </c>
      <c r="F13" s="16">
        <v>42.499313999999991</v>
      </c>
      <c r="G13" s="8">
        <f t="shared" si="0"/>
        <v>2231.2139849999994</v>
      </c>
    </row>
    <row r="14" spans="1:7" x14ac:dyDescent="0.25">
      <c r="A14" s="226"/>
      <c r="B14" s="9" t="s">
        <v>15</v>
      </c>
      <c r="C14" s="10">
        <v>50</v>
      </c>
      <c r="D14" s="10">
        <v>1.05</v>
      </c>
      <c r="E14" s="10">
        <v>52.5</v>
      </c>
      <c r="F14" s="16">
        <v>50.257349999999995</v>
      </c>
      <c r="G14" s="8">
        <f t="shared" si="0"/>
        <v>2638.5108749999999</v>
      </c>
    </row>
    <row r="15" spans="1:7" x14ac:dyDescent="0.25">
      <c r="A15" s="226"/>
      <c r="B15" s="9" t="s">
        <v>16</v>
      </c>
      <c r="C15" s="10">
        <v>30</v>
      </c>
      <c r="D15" s="10">
        <v>1.05</v>
      </c>
      <c r="E15" s="10">
        <v>31.5</v>
      </c>
      <c r="F15" s="16">
        <v>73.715498999999994</v>
      </c>
      <c r="G15" s="8">
        <f t="shared" si="0"/>
        <v>2322.0382184999999</v>
      </c>
    </row>
    <row r="16" spans="1:7" x14ac:dyDescent="0.25">
      <c r="A16" s="234"/>
      <c r="B16" s="9" t="s">
        <v>17</v>
      </c>
      <c r="C16" s="10">
        <v>30</v>
      </c>
      <c r="D16" s="10">
        <v>1.05</v>
      </c>
      <c r="E16" s="10">
        <v>31.5</v>
      </c>
      <c r="F16" s="16">
        <v>82.26632699999999</v>
      </c>
      <c r="G16" s="8">
        <f t="shared" si="0"/>
        <v>2591.3893004999995</v>
      </c>
    </row>
    <row r="17" spans="1:7" x14ac:dyDescent="0.25">
      <c r="A17" s="230" t="s">
        <v>18</v>
      </c>
      <c r="B17" s="235"/>
      <c r="C17" s="235"/>
      <c r="D17" s="235"/>
      <c r="E17" s="235"/>
      <c r="F17" s="235"/>
      <c r="G17" s="235"/>
    </row>
    <row r="18" spans="1:7" ht="35.25" customHeight="1" x14ac:dyDescent="0.25">
      <c r="A18" s="225"/>
      <c r="B18" s="9" t="s">
        <v>19</v>
      </c>
      <c r="C18" s="10">
        <v>50</v>
      </c>
      <c r="D18" s="10">
        <v>1</v>
      </c>
      <c r="E18" s="10">
        <v>50</v>
      </c>
      <c r="F18" s="17">
        <v>32.770583999999992</v>
      </c>
      <c r="G18" s="18">
        <f>E18*F18</f>
        <v>1638.5291999999997</v>
      </c>
    </row>
    <row r="19" spans="1:7" ht="34.5" customHeight="1" x14ac:dyDescent="0.25">
      <c r="A19" s="234"/>
      <c r="B19" s="12" t="s">
        <v>20</v>
      </c>
      <c r="C19" s="13">
        <v>50</v>
      </c>
      <c r="D19" s="13">
        <v>1</v>
      </c>
      <c r="E19" s="13">
        <v>50</v>
      </c>
      <c r="F19" s="19">
        <v>39.80016599999999</v>
      </c>
      <c r="G19" s="18">
        <f>E19*F19</f>
        <v>1990.0082999999995</v>
      </c>
    </row>
    <row r="20" spans="1:7" x14ac:dyDescent="0.25">
      <c r="A20" s="230" t="s">
        <v>21</v>
      </c>
      <c r="B20" s="231"/>
      <c r="C20" s="231"/>
      <c r="D20" s="231"/>
      <c r="E20" s="231"/>
      <c r="F20" s="231"/>
      <c r="G20" s="231"/>
    </row>
    <row r="21" spans="1:7" x14ac:dyDescent="0.25">
      <c r="A21" s="217"/>
      <c r="B21" s="9" t="s">
        <v>22</v>
      </c>
      <c r="C21" s="10">
        <v>50</v>
      </c>
      <c r="D21" s="10">
        <v>1.05</v>
      </c>
      <c r="E21" s="10">
        <v>52.5</v>
      </c>
      <c r="F21" s="17">
        <v>48.577339979999991</v>
      </c>
      <c r="G21" s="18">
        <f t="shared" ref="G21:G26" si="1">F21*E21</f>
        <v>2550.3103489499995</v>
      </c>
    </row>
    <row r="22" spans="1:7" x14ac:dyDescent="0.25">
      <c r="A22" s="217"/>
      <c r="B22" s="9" t="s">
        <v>23</v>
      </c>
      <c r="C22" s="10">
        <v>50</v>
      </c>
      <c r="D22" s="10">
        <v>1.05</v>
      </c>
      <c r="E22" s="10">
        <v>52.5</v>
      </c>
      <c r="F22" s="17">
        <v>55.096448940000009</v>
      </c>
      <c r="G22" s="18">
        <f t="shared" si="1"/>
        <v>2892.5635693500003</v>
      </c>
    </row>
    <row r="23" spans="1:7" x14ac:dyDescent="0.25">
      <c r="A23" s="217"/>
      <c r="B23" s="9" t="s">
        <v>24</v>
      </c>
      <c r="C23" s="10">
        <v>50</v>
      </c>
      <c r="D23" s="10">
        <v>1.05</v>
      </c>
      <c r="E23" s="10">
        <v>52.5</v>
      </c>
      <c r="F23" s="17">
        <v>63.494790840000007</v>
      </c>
      <c r="G23" s="18">
        <f t="shared" si="1"/>
        <v>3333.4765191000006</v>
      </c>
    </row>
    <row r="24" spans="1:7" x14ac:dyDescent="0.25">
      <c r="A24" s="217"/>
      <c r="B24" s="9" t="s">
        <v>25</v>
      </c>
      <c r="C24" s="10">
        <v>50</v>
      </c>
      <c r="D24" s="10">
        <v>1.05</v>
      </c>
      <c r="E24" s="10">
        <v>52.5</v>
      </c>
      <c r="F24" s="17">
        <v>70.013899800000004</v>
      </c>
      <c r="G24" s="18">
        <f t="shared" si="1"/>
        <v>3675.7297395000001</v>
      </c>
    </row>
    <row r="25" spans="1:7" x14ac:dyDescent="0.25">
      <c r="A25" s="217"/>
      <c r="B25" s="9" t="s">
        <v>26</v>
      </c>
      <c r="C25" s="10">
        <v>30</v>
      </c>
      <c r="D25" s="10">
        <v>1.05</v>
      </c>
      <c r="E25" s="10">
        <v>31.5</v>
      </c>
      <c r="F25" s="17">
        <v>95.491641959999995</v>
      </c>
      <c r="G25" s="18">
        <f t="shared" si="1"/>
        <v>3007.9867217399997</v>
      </c>
    </row>
    <row r="26" spans="1:7" x14ac:dyDescent="0.25">
      <c r="A26" s="217"/>
      <c r="B26" s="9" t="s">
        <v>27</v>
      </c>
      <c r="C26" s="10">
        <v>30</v>
      </c>
      <c r="D26" s="10">
        <v>1.05</v>
      </c>
      <c r="E26" s="10">
        <v>31.5</v>
      </c>
      <c r="F26" s="17">
        <v>103.6072674</v>
      </c>
      <c r="G26" s="18">
        <f t="shared" si="1"/>
        <v>3263.6289231000001</v>
      </c>
    </row>
    <row r="27" spans="1:7" x14ac:dyDescent="0.25">
      <c r="A27" s="223" t="s">
        <v>34</v>
      </c>
      <c r="B27" s="224"/>
      <c r="C27" s="224"/>
      <c r="D27" s="224"/>
      <c r="E27" s="224"/>
      <c r="F27" s="224"/>
      <c r="G27" s="224"/>
    </row>
    <row r="28" spans="1:7" x14ac:dyDescent="0.25">
      <c r="A28" s="225"/>
      <c r="B28" s="4" t="s">
        <v>28</v>
      </c>
      <c r="C28" s="5">
        <v>50</v>
      </c>
      <c r="D28" s="5">
        <v>1</v>
      </c>
      <c r="E28" s="5">
        <v>50</v>
      </c>
      <c r="F28" s="20">
        <v>111.09616</v>
      </c>
      <c r="G28" s="21">
        <f>E28*F28</f>
        <v>5554.808</v>
      </c>
    </row>
    <row r="29" spans="1:7" x14ac:dyDescent="0.25">
      <c r="A29" s="226"/>
      <c r="B29" s="9" t="s">
        <v>29</v>
      </c>
      <c r="C29" s="10">
        <v>50</v>
      </c>
      <c r="D29" s="10">
        <v>1</v>
      </c>
      <c r="E29" s="10">
        <v>50</v>
      </c>
      <c r="F29" s="17">
        <v>117.20883999999998</v>
      </c>
      <c r="G29" s="21">
        <f t="shared" ref="G29:G33" si="2">E29*F29</f>
        <v>5860.4419999999991</v>
      </c>
    </row>
    <row r="30" spans="1:7" x14ac:dyDescent="0.25">
      <c r="A30" s="226"/>
      <c r="B30" s="9" t="s">
        <v>30</v>
      </c>
      <c r="C30" s="10">
        <v>50</v>
      </c>
      <c r="D30" s="10">
        <v>1</v>
      </c>
      <c r="E30" s="10">
        <v>50</v>
      </c>
      <c r="F30" s="17">
        <v>126.54544</v>
      </c>
      <c r="G30" s="21">
        <f t="shared" si="2"/>
        <v>6327.2719999999999</v>
      </c>
    </row>
    <row r="31" spans="1:7" x14ac:dyDescent="0.25">
      <c r="A31" s="226"/>
      <c r="B31" s="9" t="s">
        <v>31</v>
      </c>
      <c r="C31" s="10">
        <v>50</v>
      </c>
      <c r="D31" s="10">
        <v>1</v>
      </c>
      <c r="E31" s="10">
        <v>50</v>
      </c>
      <c r="F31" s="17">
        <v>134.92444</v>
      </c>
      <c r="G31" s="21">
        <f t="shared" si="2"/>
        <v>6746.2219999999998</v>
      </c>
    </row>
    <row r="32" spans="1:7" x14ac:dyDescent="0.25">
      <c r="A32" s="226"/>
      <c r="B32" s="9" t="s">
        <v>32</v>
      </c>
      <c r="C32" s="10">
        <v>30</v>
      </c>
      <c r="D32" s="10">
        <v>1</v>
      </c>
      <c r="E32" s="10">
        <v>30</v>
      </c>
      <c r="F32" s="17">
        <v>159.35919999999999</v>
      </c>
      <c r="G32" s="21">
        <f t="shared" si="2"/>
        <v>4780.7759999999998</v>
      </c>
    </row>
    <row r="33" spans="1:7" ht="15.75" thickBot="1" x14ac:dyDescent="0.3">
      <c r="A33" s="227"/>
      <c r="B33" s="22" t="s">
        <v>33</v>
      </c>
      <c r="C33" s="23">
        <v>30</v>
      </c>
      <c r="D33" s="23">
        <v>1</v>
      </c>
      <c r="E33" s="23">
        <v>30</v>
      </c>
      <c r="F33" s="24">
        <v>169.44592</v>
      </c>
      <c r="G33" s="21">
        <f t="shared" si="2"/>
        <v>5083.3775999999998</v>
      </c>
    </row>
    <row r="34" spans="1:7" x14ac:dyDescent="0.25">
      <c r="A34" s="228" t="s">
        <v>41</v>
      </c>
      <c r="B34" s="229"/>
      <c r="C34" s="229"/>
      <c r="D34" s="229"/>
      <c r="E34" s="229"/>
      <c r="F34" s="229"/>
      <c r="G34" s="229"/>
    </row>
    <row r="35" spans="1:7" x14ac:dyDescent="0.25">
      <c r="A35" s="225"/>
      <c r="B35" s="4" t="s">
        <v>35</v>
      </c>
      <c r="C35" s="5">
        <v>50</v>
      </c>
      <c r="D35" s="5">
        <v>1</v>
      </c>
      <c r="E35" s="5">
        <v>50</v>
      </c>
      <c r="F35" s="25">
        <v>126.49615999999999</v>
      </c>
      <c r="G35" s="21">
        <f>F35*E35</f>
        <v>6324.8079999999991</v>
      </c>
    </row>
    <row r="36" spans="1:7" x14ac:dyDescent="0.25">
      <c r="A36" s="226"/>
      <c r="B36" s="9" t="s">
        <v>36</v>
      </c>
      <c r="C36" s="10">
        <v>50</v>
      </c>
      <c r="D36" s="10">
        <v>1</v>
      </c>
      <c r="E36" s="10">
        <v>50</v>
      </c>
      <c r="F36" s="26">
        <v>132.60883999999999</v>
      </c>
      <c r="G36" s="21">
        <f t="shared" ref="G36:G40" si="3">F36*E36</f>
        <v>6630.4419999999991</v>
      </c>
    </row>
    <row r="37" spans="1:7" x14ac:dyDescent="0.25">
      <c r="A37" s="226"/>
      <c r="B37" s="9" t="s">
        <v>37</v>
      </c>
      <c r="C37" s="10">
        <v>50</v>
      </c>
      <c r="D37" s="10">
        <v>1</v>
      </c>
      <c r="E37" s="10">
        <v>50</v>
      </c>
      <c r="F37" s="26">
        <v>141.94543999999999</v>
      </c>
      <c r="G37" s="21">
        <f>F37*E37</f>
        <v>7097.2719999999999</v>
      </c>
    </row>
    <row r="38" spans="1:7" x14ac:dyDescent="0.25">
      <c r="A38" s="226"/>
      <c r="B38" s="9" t="s">
        <v>38</v>
      </c>
      <c r="C38" s="10">
        <v>50</v>
      </c>
      <c r="D38" s="10">
        <v>1</v>
      </c>
      <c r="E38" s="10">
        <v>50</v>
      </c>
      <c r="F38" s="26">
        <v>150.32443999999998</v>
      </c>
      <c r="G38" s="21">
        <f t="shared" si="3"/>
        <v>7516.2219999999988</v>
      </c>
    </row>
    <row r="39" spans="1:7" x14ac:dyDescent="0.25">
      <c r="A39" s="226"/>
      <c r="B39" s="9" t="s">
        <v>39</v>
      </c>
      <c r="C39" s="10">
        <v>30</v>
      </c>
      <c r="D39" s="10">
        <v>1</v>
      </c>
      <c r="E39" s="10">
        <v>30</v>
      </c>
      <c r="F39" s="26">
        <v>174.75919999999999</v>
      </c>
      <c r="G39" s="21">
        <f t="shared" si="3"/>
        <v>5242.7759999999998</v>
      </c>
    </row>
    <row r="40" spans="1:7" ht="15.75" thickBot="1" x14ac:dyDescent="0.3">
      <c r="A40" s="227"/>
      <c r="B40" s="22" t="s">
        <v>40</v>
      </c>
      <c r="C40" s="23">
        <v>30</v>
      </c>
      <c r="D40" s="23">
        <v>1</v>
      </c>
      <c r="E40" s="23">
        <v>30</v>
      </c>
      <c r="F40" s="27">
        <v>184.84592000000001</v>
      </c>
      <c r="G40" s="21">
        <f t="shared" si="3"/>
        <v>5545.3775999999998</v>
      </c>
    </row>
    <row r="41" spans="1:7" x14ac:dyDescent="0.25">
      <c r="A41" s="230" t="s">
        <v>42</v>
      </c>
      <c r="B41" s="231"/>
      <c r="C41" s="231"/>
      <c r="D41" s="231"/>
      <c r="E41" s="231"/>
      <c r="F41" s="231"/>
      <c r="G41" s="231"/>
    </row>
    <row r="42" spans="1:7" x14ac:dyDescent="0.25">
      <c r="A42" s="217"/>
      <c r="B42" s="9" t="s">
        <v>43</v>
      </c>
      <c r="C42" s="10">
        <v>50</v>
      </c>
      <c r="D42" s="10">
        <v>1.05</v>
      </c>
      <c r="E42" s="10">
        <v>52.5</v>
      </c>
      <c r="F42" s="17">
        <v>52.325000000000003</v>
      </c>
      <c r="G42" s="18">
        <f t="shared" ref="G42:G47" si="4">E42*F42</f>
        <v>2747.0625</v>
      </c>
    </row>
    <row r="43" spans="1:7" x14ac:dyDescent="0.25">
      <c r="A43" s="217"/>
      <c r="B43" s="9" t="s">
        <v>44</v>
      </c>
      <c r="C43" s="10">
        <v>50</v>
      </c>
      <c r="D43" s="10">
        <v>1.05</v>
      </c>
      <c r="E43" s="10">
        <v>52.5</v>
      </c>
      <c r="F43" s="17">
        <v>58.304999999999993</v>
      </c>
      <c r="G43" s="18">
        <f t="shared" si="4"/>
        <v>3061.0124999999998</v>
      </c>
    </row>
    <row r="44" spans="1:7" x14ac:dyDescent="0.25">
      <c r="A44" s="217"/>
      <c r="B44" s="9" t="s">
        <v>45</v>
      </c>
      <c r="C44" s="10">
        <v>50</v>
      </c>
      <c r="D44" s="10">
        <v>1.05</v>
      </c>
      <c r="E44" s="10">
        <v>52.5</v>
      </c>
      <c r="F44" s="17">
        <v>68.77</v>
      </c>
      <c r="G44" s="18">
        <f t="shared" si="4"/>
        <v>3610.4249999999997</v>
      </c>
    </row>
    <row r="45" spans="1:7" x14ac:dyDescent="0.25">
      <c r="A45" s="217"/>
      <c r="B45" s="9" t="s">
        <v>46</v>
      </c>
      <c r="C45" s="10">
        <v>50</v>
      </c>
      <c r="D45" s="10">
        <v>1.05</v>
      </c>
      <c r="E45" s="10">
        <v>52.5</v>
      </c>
      <c r="F45" s="17">
        <v>77.739999999999995</v>
      </c>
      <c r="G45" s="18">
        <f t="shared" si="4"/>
        <v>4081.35</v>
      </c>
    </row>
    <row r="46" spans="1:7" x14ac:dyDescent="0.25">
      <c r="A46" s="217"/>
      <c r="B46" s="9" t="s">
        <v>47</v>
      </c>
      <c r="C46" s="10">
        <v>30</v>
      </c>
      <c r="D46" s="10">
        <v>1.05</v>
      </c>
      <c r="E46" s="10">
        <v>31.5</v>
      </c>
      <c r="F46" s="17">
        <v>104.65</v>
      </c>
      <c r="G46" s="18">
        <f t="shared" si="4"/>
        <v>3296.4750000000004</v>
      </c>
    </row>
    <row r="47" spans="1:7" x14ac:dyDescent="0.25">
      <c r="A47" s="217"/>
      <c r="B47" s="9" t="s">
        <v>48</v>
      </c>
      <c r="C47" s="10">
        <v>30</v>
      </c>
      <c r="D47" s="10">
        <v>1.05</v>
      </c>
      <c r="E47" s="10">
        <v>31.5</v>
      </c>
      <c r="F47" s="17">
        <v>122.59</v>
      </c>
      <c r="G47" s="18">
        <f t="shared" si="4"/>
        <v>3861.585</v>
      </c>
    </row>
    <row r="48" spans="1:7" ht="18" x14ac:dyDescent="0.25">
      <c r="A48" s="218" t="s">
        <v>77</v>
      </c>
      <c r="B48" s="219"/>
      <c r="C48" s="219"/>
      <c r="D48" s="219"/>
      <c r="E48" s="219"/>
      <c r="F48" s="219"/>
      <c r="G48" s="219"/>
    </row>
    <row r="49" spans="1:7" x14ac:dyDescent="0.25">
      <c r="A49" s="220"/>
      <c r="B49" s="9" t="s">
        <v>78</v>
      </c>
      <c r="C49" s="10">
        <v>2</v>
      </c>
      <c r="D49" s="10">
        <v>1</v>
      </c>
      <c r="E49" s="10">
        <v>2</v>
      </c>
      <c r="F49" s="17">
        <v>283.81635751392008</v>
      </c>
      <c r="G49" s="17">
        <f>F49*2</f>
        <v>567.63271502784016</v>
      </c>
    </row>
    <row r="50" spans="1:7" x14ac:dyDescent="0.25">
      <c r="A50" s="221"/>
      <c r="B50" s="9" t="s">
        <v>79</v>
      </c>
      <c r="C50" s="10">
        <v>2</v>
      </c>
      <c r="D50" s="10">
        <v>1</v>
      </c>
      <c r="E50" s="10">
        <v>2</v>
      </c>
      <c r="F50" s="17">
        <v>464.42676684096011</v>
      </c>
      <c r="G50" s="17">
        <f>F50*2</f>
        <v>928.85353368192023</v>
      </c>
    </row>
    <row r="51" spans="1:7" x14ac:dyDescent="0.25">
      <c r="A51" s="221"/>
      <c r="B51" s="9" t="s">
        <v>80</v>
      </c>
      <c r="C51" s="10">
        <v>2</v>
      </c>
      <c r="D51" s="10">
        <v>1</v>
      </c>
      <c r="E51" s="10">
        <v>2</v>
      </c>
      <c r="F51" s="17">
        <v>582.51157255811529</v>
      </c>
      <c r="G51" s="17">
        <f>F51*2</f>
        <v>1165.0231451162306</v>
      </c>
    </row>
    <row r="52" spans="1:7" x14ac:dyDescent="0.25">
      <c r="A52" s="221"/>
      <c r="B52" s="9" t="s">
        <v>81</v>
      </c>
      <c r="C52" s="10">
        <v>2</v>
      </c>
      <c r="D52" s="10">
        <v>1</v>
      </c>
      <c r="E52" s="10">
        <v>2</v>
      </c>
      <c r="F52" s="17">
        <v>688.03965457920015</v>
      </c>
      <c r="G52" s="17">
        <f>F52*2</f>
        <v>1376.0793091584003</v>
      </c>
    </row>
    <row r="53" spans="1:7" x14ac:dyDescent="0.25">
      <c r="A53" s="222"/>
      <c r="B53" s="9" t="s">
        <v>82</v>
      </c>
      <c r="C53" s="10">
        <v>2</v>
      </c>
      <c r="D53" s="10">
        <v>1</v>
      </c>
      <c r="E53" s="10">
        <v>2</v>
      </c>
      <c r="F53" s="17">
        <v>765.44411571936018</v>
      </c>
      <c r="G53" s="17">
        <f>F53*2</f>
        <v>1530.8882314387204</v>
      </c>
    </row>
  </sheetData>
  <mergeCells count="15">
    <mergeCell ref="A20:G20"/>
    <mergeCell ref="A2:G2"/>
    <mergeCell ref="A4:A10"/>
    <mergeCell ref="A11:A16"/>
    <mergeCell ref="A17:G17"/>
    <mergeCell ref="A18:A19"/>
    <mergeCell ref="A42:A47"/>
    <mergeCell ref="A48:G48"/>
    <mergeCell ref="A49:A53"/>
    <mergeCell ref="A21:A26"/>
    <mergeCell ref="A27:G27"/>
    <mergeCell ref="A28:A33"/>
    <mergeCell ref="A34:G34"/>
    <mergeCell ref="A35:A40"/>
    <mergeCell ref="A41:G41"/>
  </mergeCells>
  <pageMargins left="0.7" right="0.7" top="0.75" bottom="0.75" header="0.3" footer="0.3"/>
  <pageSetup paperSize="9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9.9978637043366805E-2"/>
  </sheetPr>
  <dimension ref="A1:G48"/>
  <sheetViews>
    <sheetView zoomScaleNormal="100" zoomScaleSheetLayoutView="100" workbookViewId="0">
      <selection activeCell="I12" sqref="I12"/>
    </sheetView>
  </sheetViews>
  <sheetFormatPr defaultRowHeight="15" x14ac:dyDescent="0.25"/>
  <cols>
    <col min="1" max="1" width="28.28515625" customWidth="1"/>
    <col min="2" max="2" width="37.140625" customWidth="1"/>
    <col min="5" max="5" width="13.42578125" customWidth="1"/>
    <col min="6" max="6" width="14.5703125" customWidth="1"/>
    <col min="7" max="7" width="31.85546875" customWidth="1"/>
  </cols>
  <sheetData>
    <row r="1" spans="1:7" ht="132" customHeight="1" x14ac:dyDescent="0.25"/>
    <row r="2" spans="1:7" ht="15.75" x14ac:dyDescent="0.25">
      <c r="A2" s="271" t="s">
        <v>354</v>
      </c>
      <c r="B2" s="272"/>
      <c r="C2" s="272"/>
      <c r="D2" s="272"/>
      <c r="E2" s="272"/>
      <c r="F2" s="272"/>
      <c r="G2" s="272"/>
    </row>
    <row r="3" spans="1:7" x14ac:dyDescent="0.25">
      <c r="A3" s="50"/>
      <c r="B3" s="273"/>
      <c r="C3" s="274"/>
      <c r="D3" s="275" t="s">
        <v>186</v>
      </c>
      <c r="E3" s="276"/>
      <c r="F3" s="51" t="s">
        <v>187</v>
      </c>
      <c r="G3" s="51" t="s">
        <v>188</v>
      </c>
    </row>
    <row r="4" spans="1:7" x14ac:dyDescent="0.25">
      <c r="A4" s="225"/>
      <c r="B4" s="263" t="s">
        <v>189</v>
      </c>
      <c r="C4" s="264"/>
      <c r="D4" s="265" t="s">
        <v>190</v>
      </c>
      <c r="E4" s="266"/>
      <c r="F4" s="52">
        <v>12</v>
      </c>
      <c r="G4" s="53">
        <v>205</v>
      </c>
    </row>
    <row r="5" spans="1:7" x14ac:dyDescent="0.25">
      <c r="A5" s="226"/>
      <c r="B5" s="263" t="s">
        <v>191</v>
      </c>
      <c r="C5" s="264"/>
      <c r="D5" s="265" t="s">
        <v>192</v>
      </c>
      <c r="E5" s="266"/>
      <c r="F5" s="52">
        <v>12</v>
      </c>
      <c r="G5" s="53">
        <v>254</v>
      </c>
    </row>
    <row r="6" spans="1:7" x14ac:dyDescent="0.25">
      <c r="A6" s="226"/>
      <c r="B6" s="263" t="s">
        <v>193</v>
      </c>
      <c r="C6" s="264"/>
      <c r="D6" s="265" t="s">
        <v>194</v>
      </c>
      <c r="E6" s="266"/>
      <c r="F6" s="52">
        <v>12</v>
      </c>
      <c r="G6" s="53">
        <v>286</v>
      </c>
    </row>
    <row r="7" spans="1:7" x14ac:dyDescent="0.25">
      <c r="A7" s="226"/>
      <c r="B7" s="263" t="s">
        <v>195</v>
      </c>
      <c r="C7" s="264"/>
      <c r="D7" s="265" t="s">
        <v>190</v>
      </c>
      <c r="E7" s="266"/>
      <c r="F7" s="52">
        <v>12</v>
      </c>
      <c r="G7" s="53">
        <v>148.55000000000001</v>
      </c>
    </row>
    <row r="8" spans="1:7" x14ac:dyDescent="0.25">
      <c r="A8" s="226"/>
      <c r="B8" s="263" t="s">
        <v>196</v>
      </c>
      <c r="C8" s="264"/>
      <c r="D8" s="265" t="s">
        <v>197</v>
      </c>
      <c r="E8" s="266"/>
      <c r="F8" s="52">
        <v>10</v>
      </c>
      <c r="G8" s="53">
        <v>210</v>
      </c>
    </row>
    <row r="9" spans="1:7" x14ac:dyDescent="0.25">
      <c r="A9" s="226"/>
      <c r="B9" s="263" t="s">
        <v>198</v>
      </c>
      <c r="C9" s="264"/>
      <c r="D9" s="265" t="s">
        <v>199</v>
      </c>
      <c r="E9" s="266"/>
      <c r="F9" s="52">
        <v>12</v>
      </c>
      <c r="G9" s="53">
        <v>348</v>
      </c>
    </row>
    <row r="10" spans="1:7" x14ac:dyDescent="0.25">
      <c r="A10" s="234"/>
      <c r="B10" s="246" t="s">
        <v>212</v>
      </c>
      <c r="C10" s="248"/>
      <c r="D10" s="265" t="s">
        <v>213</v>
      </c>
      <c r="E10" s="266"/>
      <c r="F10" s="52">
        <v>15</v>
      </c>
      <c r="G10" s="53">
        <v>235</v>
      </c>
    </row>
    <row r="11" spans="1:7" ht="18" x14ac:dyDescent="0.25">
      <c r="A11" s="54"/>
      <c r="B11" s="277" t="s">
        <v>355</v>
      </c>
      <c r="C11" s="277"/>
      <c r="D11" s="277"/>
      <c r="E11" s="277"/>
      <c r="F11" s="277"/>
      <c r="G11" s="277"/>
    </row>
    <row r="12" spans="1:7" x14ac:dyDescent="0.25">
      <c r="A12" s="55"/>
      <c r="B12" s="267"/>
      <c r="C12" s="268"/>
      <c r="D12" s="269" t="s">
        <v>186</v>
      </c>
      <c r="E12" s="270"/>
      <c r="F12" s="56" t="s">
        <v>202</v>
      </c>
      <c r="G12" s="51" t="s">
        <v>203</v>
      </c>
    </row>
    <row r="13" spans="1:7" x14ac:dyDescent="0.25">
      <c r="A13" s="225"/>
      <c r="B13" s="263" t="s">
        <v>204</v>
      </c>
      <c r="C13" s="264"/>
      <c r="D13" s="265" t="s">
        <v>205</v>
      </c>
      <c r="E13" s="266"/>
      <c r="F13" s="52">
        <v>0.75</v>
      </c>
      <c r="G13" s="53">
        <v>193.2</v>
      </c>
    </row>
    <row r="14" spans="1:7" x14ac:dyDescent="0.25">
      <c r="A14" s="226"/>
      <c r="B14" s="263" t="s">
        <v>206</v>
      </c>
      <c r="C14" s="264"/>
      <c r="D14" s="265" t="s">
        <v>207</v>
      </c>
      <c r="E14" s="266"/>
      <c r="F14" s="52">
        <v>0.75</v>
      </c>
      <c r="G14" s="53">
        <v>248</v>
      </c>
    </row>
    <row r="15" spans="1:7" x14ac:dyDescent="0.25">
      <c r="A15" s="226"/>
      <c r="B15" s="263" t="s">
        <v>208</v>
      </c>
      <c r="C15" s="264"/>
      <c r="D15" s="265" t="s">
        <v>205</v>
      </c>
      <c r="E15" s="266"/>
      <c r="F15" s="52">
        <v>0.75</v>
      </c>
      <c r="G15" s="53">
        <v>126</v>
      </c>
    </row>
    <row r="16" spans="1:7" x14ac:dyDescent="0.25">
      <c r="A16" s="226"/>
      <c r="B16" s="263" t="s">
        <v>209</v>
      </c>
      <c r="C16" s="264"/>
      <c r="D16" s="265" t="s">
        <v>207</v>
      </c>
      <c r="E16" s="266"/>
      <c r="F16" s="52">
        <v>0.75</v>
      </c>
      <c r="G16" s="53">
        <v>179.2</v>
      </c>
    </row>
    <row r="17" spans="1:7" x14ac:dyDescent="0.25">
      <c r="A17" s="234"/>
      <c r="B17" s="246" t="s">
        <v>210</v>
      </c>
      <c r="C17" s="248"/>
      <c r="D17" s="265" t="s">
        <v>211</v>
      </c>
      <c r="E17" s="266"/>
      <c r="F17" s="52">
        <v>0.65</v>
      </c>
      <c r="G17" s="53">
        <v>189</v>
      </c>
    </row>
    <row r="18" spans="1:7" x14ac:dyDescent="0.25">
      <c r="A18" s="57"/>
      <c r="B18" s="263" t="s">
        <v>200</v>
      </c>
      <c r="C18" s="264"/>
      <c r="D18" s="265" t="s">
        <v>201</v>
      </c>
      <c r="E18" s="266"/>
      <c r="F18" s="52">
        <v>0.75</v>
      </c>
      <c r="G18" s="53">
        <v>162.75</v>
      </c>
    </row>
    <row r="19" spans="1:7" x14ac:dyDescent="0.25">
      <c r="A19" s="57"/>
      <c r="B19" s="246" t="s">
        <v>214</v>
      </c>
      <c r="C19" s="247"/>
      <c r="D19" s="247"/>
      <c r="E19" s="247"/>
      <c r="F19" s="248"/>
      <c r="G19" s="53">
        <v>85.800000000000011</v>
      </c>
    </row>
    <row r="20" spans="1:7" ht="15.75" x14ac:dyDescent="0.25">
      <c r="A20" s="260" t="s">
        <v>215</v>
      </c>
      <c r="B20" s="260"/>
      <c r="C20" s="260"/>
      <c r="D20" s="260"/>
      <c r="E20" s="260"/>
      <c r="F20" s="260"/>
      <c r="G20" s="261"/>
    </row>
    <row r="21" spans="1:7" x14ac:dyDescent="0.25">
      <c r="A21" s="58"/>
      <c r="B21" s="262" t="s">
        <v>158</v>
      </c>
      <c r="C21" s="262"/>
      <c r="D21" s="262"/>
      <c r="E21" s="59" t="s">
        <v>216</v>
      </c>
      <c r="F21" s="60" t="s">
        <v>217</v>
      </c>
      <c r="G21" s="61" t="s">
        <v>218</v>
      </c>
    </row>
    <row r="22" spans="1:7" x14ac:dyDescent="0.25">
      <c r="A22" s="62"/>
      <c r="B22" s="255" t="s">
        <v>219</v>
      </c>
      <c r="C22" s="256"/>
      <c r="D22" s="257"/>
      <c r="E22" s="63">
        <v>10</v>
      </c>
      <c r="F22" s="64">
        <v>100</v>
      </c>
      <c r="G22" s="53">
        <v>26</v>
      </c>
    </row>
    <row r="23" spans="1:7" x14ac:dyDescent="0.25">
      <c r="A23" s="62"/>
      <c r="B23" s="246" t="s">
        <v>220</v>
      </c>
      <c r="C23" s="247"/>
      <c r="D23" s="248"/>
      <c r="E23" s="65">
        <v>15</v>
      </c>
      <c r="F23" s="64">
        <v>100</v>
      </c>
      <c r="G23" s="53">
        <v>34.020000000000003</v>
      </c>
    </row>
    <row r="24" spans="1:7" x14ac:dyDescent="0.25">
      <c r="A24" s="62"/>
      <c r="B24" s="246" t="s">
        <v>221</v>
      </c>
      <c r="C24" s="247"/>
      <c r="D24" s="248"/>
      <c r="E24" s="65">
        <v>20</v>
      </c>
      <c r="F24" s="65">
        <v>100</v>
      </c>
      <c r="G24" s="53">
        <v>49.612500000000004</v>
      </c>
    </row>
    <row r="25" spans="1:7" x14ac:dyDescent="0.25">
      <c r="A25" s="220"/>
      <c r="B25" s="246" t="s">
        <v>222</v>
      </c>
      <c r="C25" s="247"/>
      <c r="D25" s="248"/>
      <c r="E25" s="65">
        <v>4</v>
      </c>
      <c r="F25" s="65">
        <v>25</v>
      </c>
      <c r="G25" s="53">
        <v>19</v>
      </c>
    </row>
    <row r="26" spans="1:7" x14ac:dyDescent="0.25">
      <c r="A26" s="221"/>
      <c r="B26" s="246" t="s">
        <v>223</v>
      </c>
      <c r="C26" s="247"/>
      <c r="D26" s="248"/>
      <c r="E26" s="65">
        <v>6</v>
      </c>
      <c r="F26" s="65">
        <v>25</v>
      </c>
      <c r="G26" s="53">
        <v>40</v>
      </c>
    </row>
    <row r="27" spans="1:7" x14ac:dyDescent="0.25">
      <c r="A27" s="221"/>
      <c r="B27" s="246" t="s">
        <v>224</v>
      </c>
      <c r="C27" s="247"/>
      <c r="D27" s="248"/>
      <c r="E27" s="65">
        <v>8</v>
      </c>
      <c r="F27" s="65">
        <v>25</v>
      </c>
      <c r="G27" s="53">
        <v>62</v>
      </c>
    </row>
    <row r="28" spans="1:7" x14ac:dyDescent="0.25">
      <c r="A28" s="221"/>
      <c r="B28" s="246" t="s">
        <v>225</v>
      </c>
      <c r="C28" s="247"/>
      <c r="D28" s="248"/>
      <c r="E28" s="65">
        <v>10</v>
      </c>
      <c r="F28" s="65">
        <v>25</v>
      </c>
      <c r="G28" s="53">
        <v>75</v>
      </c>
    </row>
    <row r="29" spans="1:7" x14ac:dyDescent="0.25">
      <c r="A29" s="222"/>
      <c r="B29" s="246" t="s">
        <v>226</v>
      </c>
      <c r="C29" s="247"/>
      <c r="D29" s="248"/>
      <c r="E29" s="65">
        <v>12</v>
      </c>
      <c r="F29" s="65">
        <v>25</v>
      </c>
      <c r="G29" s="53">
        <v>115.92</v>
      </c>
    </row>
    <row r="30" spans="1:7" ht="18.75" x14ac:dyDescent="0.3">
      <c r="A30" s="249" t="s">
        <v>227</v>
      </c>
      <c r="B30" s="250"/>
      <c r="C30" s="250"/>
      <c r="D30" s="250"/>
      <c r="E30" s="250"/>
      <c r="F30" s="250"/>
      <c r="G30" s="251"/>
    </row>
    <row r="31" spans="1:7" x14ac:dyDescent="0.25">
      <c r="A31" s="66"/>
      <c r="B31" s="252" t="s">
        <v>158</v>
      </c>
      <c r="C31" s="253"/>
      <c r="D31" s="254"/>
      <c r="E31" s="252" t="s">
        <v>228</v>
      </c>
      <c r="F31" s="254"/>
      <c r="G31" s="67" t="s">
        <v>229</v>
      </c>
    </row>
    <row r="32" spans="1:7" x14ac:dyDescent="0.25">
      <c r="A32" s="220"/>
      <c r="B32" s="255" t="s">
        <v>230</v>
      </c>
      <c r="C32" s="256"/>
      <c r="D32" s="257"/>
      <c r="E32" s="258" t="s">
        <v>231</v>
      </c>
      <c r="F32" s="259"/>
      <c r="G32" s="68">
        <v>289.07199999999995</v>
      </c>
    </row>
    <row r="33" spans="1:7" x14ac:dyDescent="0.25">
      <c r="A33" s="221"/>
      <c r="B33" s="255" t="s">
        <v>232</v>
      </c>
      <c r="C33" s="256"/>
      <c r="D33" s="257"/>
      <c r="E33" s="258" t="s">
        <v>233</v>
      </c>
      <c r="F33" s="259"/>
      <c r="G33" s="68">
        <v>376.166</v>
      </c>
    </row>
    <row r="34" spans="1:7" x14ac:dyDescent="0.25">
      <c r="A34" s="221"/>
      <c r="B34" s="255" t="s">
        <v>234</v>
      </c>
      <c r="C34" s="256"/>
      <c r="D34" s="257"/>
      <c r="E34" s="258" t="s">
        <v>235</v>
      </c>
      <c r="F34" s="259"/>
      <c r="G34" s="68">
        <v>644.86799999999994</v>
      </c>
    </row>
    <row r="35" spans="1:7" ht="23.25" customHeight="1" x14ac:dyDescent="0.25">
      <c r="A35" s="220"/>
      <c r="B35" s="245" t="s">
        <v>236</v>
      </c>
      <c r="C35" s="245"/>
      <c r="D35" s="245"/>
      <c r="E35" s="217" t="s">
        <v>237</v>
      </c>
      <c r="F35" s="217"/>
      <c r="G35" s="68">
        <v>950</v>
      </c>
    </row>
    <row r="36" spans="1:7" ht="29.25" customHeight="1" x14ac:dyDescent="0.25">
      <c r="A36" s="222"/>
      <c r="B36" s="245" t="s">
        <v>236</v>
      </c>
      <c r="C36" s="245"/>
      <c r="D36" s="245"/>
      <c r="E36" s="217" t="s">
        <v>238</v>
      </c>
      <c r="F36" s="217"/>
      <c r="G36" s="68">
        <v>2100</v>
      </c>
    </row>
    <row r="37" spans="1:7" ht="31.5" customHeight="1" x14ac:dyDescent="0.25">
      <c r="A37" s="242" t="s">
        <v>239</v>
      </c>
      <c r="B37" s="242"/>
      <c r="C37" s="242"/>
      <c r="D37" s="242"/>
      <c r="E37" s="242"/>
      <c r="F37" s="242"/>
      <c r="G37" s="242"/>
    </row>
    <row r="38" spans="1:7" x14ac:dyDescent="0.25">
      <c r="A38" s="70"/>
      <c r="B38" s="244" t="s">
        <v>158</v>
      </c>
      <c r="C38" s="244"/>
      <c r="D38" s="71" t="s">
        <v>240</v>
      </c>
      <c r="E38" s="71" t="s">
        <v>241</v>
      </c>
      <c r="F38" s="72" t="s">
        <v>242</v>
      </c>
      <c r="G38" s="72" t="s">
        <v>243</v>
      </c>
    </row>
    <row r="39" spans="1:7" x14ac:dyDescent="0.25">
      <c r="A39" s="217"/>
      <c r="B39" s="243" t="s">
        <v>244</v>
      </c>
      <c r="C39" s="243"/>
      <c r="D39" s="10">
        <v>10</v>
      </c>
      <c r="E39" s="28">
        <v>1.2</v>
      </c>
      <c r="F39" s="69">
        <v>79</v>
      </c>
      <c r="G39" s="17">
        <f>D39*E39*F39</f>
        <v>948</v>
      </c>
    </row>
    <row r="40" spans="1:7" x14ac:dyDescent="0.25">
      <c r="A40" s="217"/>
      <c r="B40" s="243" t="s">
        <v>245</v>
      </c>
      <c r="C40" s="243"/>
      <c r="D40" s="10">
        <v>10</v>
      </c>
      <c r="E40" s="28">
        <v>1.2</v>
      </c>
      <c r="F40" s="69">
        <v>105</v>
      </c>
      <c r="G40" s="17">
        <f>D40*E40*F40</f>
        <v>1260</v>
      </c>
    </row>
    <row r="41" spans="1:7" x14ac:dyDescent="0.25">
      <c r="A41" s="217"/>
      <c r="B41" s="243" t="s">
        <v>246</v>
      </c>
      <c r="C41" s="243"/>
      <c r="D41" s="10">
        <v>10</v>
      </c>
      <c r="E41" s="28">
        <v>1.2</v>
      </c>
      <c r="F41" s="69">
        <v>176</v>
      </c>
      <c r="G41" s="17">
        <f>D41*E41*F41</f>
        <v>2112</v>
      </c>
    </row>
    <row r="42" spans="1:7" x14ac:dyDescent="0.25">
      <c r="A42" s="217"/>
      <c r="B42" s="243" t="s">
        <v>247</v>
      </c>
      <c r="C42" s="243"/>
      <c r="D42" s="10">
        <v>20</v>
      </c>
      <c r="E42" s="28">
        <v>1</v>
      </c>
      <c r="F42" s="69">
        <v>35</v>
      </c>
      <c r="G42" s="17">
        <f>D42*F42</f>
        <v>700</v>
      </c>
    </row>
    <row r="43" spans="1:7" x14ac:dyDescent="0.25">
      <c r="A43" s="217"/>
      <c r="B43" s="243" t="s">
        <v>248</v>
      </c>
      <c r="C43" s="243"/>
      <c r="D43" s="10">
        <v>20</v>
      </c>
      <c r="E43" s="28">
        <v>1</v>
      </c>
      <c r="F43" s="69">
        <v>60.5</v>
      </c>
      <c r="G43" s="17">
        <f>D43*F43</f>
        <v>1210</v>
      </c>
    </row>
    <row r="44" spans="1:7" ht="23.25" customHeight="1" x14ac:dyDescent="0.35">
      <c r="A44" s="236" t="s">
        <v>361</v>
      </c>
      <c r="B44" s="236"/>
      <c r="C44" s="236"/>
      <c r="D44" s="236"/>
      <c r="E44" s="236"/>
      <c r="F44" s="236"/>
      <c r="G44" s="236"/>
    </row>
    <row r="45" spans="1:7" x14ac:dyDescent="0.25">
      <c r="A45" s="70"/>
      <c r="B45" s="237" t="s">
        <v>158</v>
      </c>
      <c r="C45" s="238"/>
      <c r="D45" s="238"/>
      <c r="E45" s="238"/>
      <c r="F45" s="239"/>
      <c r="G45" s="72" t="s">
        <v>203</v>
      </c>
    </row>
    <row r="46" spans="1:7" x14ac:dyDescent="0.25">
      <c r="A46" s="220"/>
      <c r="B46" s="241" t="s">
        <v>362</v>
      </c>
      <c r="C46" s="241"/>
      <c r="D46" s="241"/>
      <c r="E46" s="241"/>
      <c r="F46" s="241"/>
      <c r="G46" s="165">
        <v>450</v>
      </c>
    </row>
    <row r="47" spans="1:7" ht="40.5" customHeight="1" x14ac:dyDescent="0.25">
      <c r="A47" s="221"/>
      <c r="B47" s="240" t="s">
        <v>364</v>
      </c>
      <c r="C47" s="240"/>
      <c r="D47" s="240"/>
      <c r="E47" s="240"/>
      <c r="F47" s="240"/>
      <c r="G47" s="196">
        <v>1190</v>
      </c>
    </row>
    <row r="48" spans="1:7" ht="60" customHeight="1" x14ac:dyDescent="0.25">
      <c r="A48" s="222"/>
      <c r="B48" s="240" t="s">
        <v>363</v>
      </c>
      <c r="C48" s="240"/>
      <c r="D48" s="240"/>
      <c r="E48" s="240"/>
      <c r="F48" s="240"/>
      <c r="G48" s="196">
        <v>1840</v>
      </c>
    </row>
  </sheetData>
  <mergeCells count="75">
    <mergeCell ref="A2:G2"/>
    <mergeCell ref="B3:C3"/>
    <mergeCell ref="D3:E3"/>
    <mergeCell ref="B11:G11"/>
    <mergeCell ref="A4:A10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9:F19"/>
    <mergeCell ref="B12:C12"/>
    <mergeCell ref="D12:E12"/>
    <mergeCell ref="B18:C18"/>
    <mergeCell ref="D18:E18"/>
    <mergeCell ref="A13:A17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A20:G20"/>
    <mergeCell ref="B21:D21"/>
    <mergeCell ref="B22:D22"/>
    <mergeCell ref="B23:D23"/>
    <mergeCell ref="B24:D24"/>
    <mergeCell ref="B29:D29"/>
    <mergeCell ref="A30:G30"/>
    <mergeCell ref="B31:D31"/>
    <mergeCell ref="E31:F31"/>
    <mergeCell ref="A32:A34"/>
    <mergeCell ref="B32:D32"/>
    <mergeCell ref="E32:F32"/>
    <mergeCell ref="B33:D33"/>
    <mergeCell ref="E33:F33"/>
    <mergeCell ref="B34:D34"/>
    <mergeCell ref="A25:A29"/>
    <mergeCell ref="B25:D25"/>
    <mergeCell ref="B26:D26"/>
    <mergeCell ref="B27:D27"/>
    <mergeCell ref="B28:D28"/>
    <mergeCell ref="E34:F34"/>
    <mergeCell ref="A35:A36"/>
    <mergeCell ref="B35:D35"/>
    <mergeCell ref="E35:F35"/>
    <mergeCell ref="B36:D36"/>
    <mergeCell ref="E36:F36"/>
    <mergeCell ref="A37:G37"/>
    <mergeCell ref="A39:A43"/>
    <mergeCell ref="B39:C39"/>
    <mergeCell ref="B40:C40"/>
    <mergeCell ref="B41:C41"/>
    <mergeCell ref="B42:C42"/>
    <mergeCell ref="B43:C43"/>
    <mergeCell ref="B38:C38"/>
    <mergeCell ref="A44:G44"/>
    <mergeCell ref="B45:F45"/>
    <mergeCell ref="B47:F47"/>
    <mergeCell ref="B46:F46"/>
    <mergeCell ref="B48:F48"/>
    <mergeCell ref="A46:A48"/>
  </mergeCells>
  <pageMargins left="0.7" right="0.7" top="0.75" bottom="0.75" header="0.3" footer="0.3"/>
  <pageSetup paperSize="9" scale="6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G68"/>
  <sheetViews>
    <sheetView zoomScale="85" zoomScaleNormal="85" zoomScaleSheetLayoutView="70" workbookViewId="0">
      <selection activeCell="H1" sqref="H1:V1048576"/>
    </sheetView>
  </sheetViews>
  <sheetFormatPr defaultRowHeight="15" x14ac:dyDescent="0.25"/>
  <cols>
    <col min="1" max="1" width="28" customWidth="1"/>
    <col min="2" max="2" width="41" customWidth="1"/>
    <col min="3" max="3" width="11.28515625" customWidth="1"/>
    <col min="4" max="4" width="17.140625" customWidth="1"/>
    <col min="5" max="5" width="18" customWidth="1"/>
    <col min="6" max="6" width="28.140625" customWidth="1"/>
    <col min="7" max="7" width="35.42578125" customWidth="1"/>
    <col min="242" max="242" width="28" customWidth="1"/>
    <col min="243" max="243" width="33.85546875" customWidth="1"/>
    <col min="244" max="244" width="11.28515625" customWidth="1"/>
    <col min="245" max="245" width="17.140625" customWidth="1"/>
    <col min="246" max="246" width="18" customWidth="1"/>
    <col min="247" max="247" width="28.140625" customWidth="1"/>
    <col min="248" max="248" width="35.42578125" customWidth="1"/>
    <col min="498" max="498" width="28" customWidth="1"/>
    <col min="499" max="499" width="33.85546875" customWidth="1"/>
    <col min="500" max="500" width="11.28515625" customWidth="1"/>
    <col min="501" max="501" width="17.140625" customWidth="1"/>
    <col min="502" max="502" width="18" customWidth="1"/>
    <col min="503" max="503" width="28.140625" customWidth="1"/>
    <col min="504" max="504" width="35.42578125" customWidth="1"/>
    <col min="754" max="754" width="28" customWidth="1"/>
    <col min="755" max="755" width="33.85546875" customWidth="1"/>
    <col min="756" max="756" width="11.28515625" customWidth="1"/>
    <col min="757" max="757" width="17.140625" customWidth="1"/>
    <col min="758" max="758" width="18" customWidth="1"/>
    <col min="759" max="759" width="28.140625" customWidth="1"/>
    <col min="760" max="760" width="35.42578125" customWidth="1"/>
    <col min="1010" max="1010" width="28" customWidth="1"/>
    <col min="1011" max="1011" width="33.85546875" customWidth="1"/>
    <col min="1012" max="1012" width="11.28515625" customWidth="1"/>
    <col min="1013" max="1013" width="17.140625" customWidth="1"/>
    <col min="1014" max="1014" width="18" customWidth="1"/>
    <col min="1015" max="1015" width="28.140625" customWidth="1"/>
    <col min="1016" max="1016" width="35.42578125" customWidth="1"/>
    <col min="1266" max="1266" width="28" customWidth="1"/>
    <col min="1267" max="1267" width="33.85546875" customWidth="1"/>
    <col min="1268" max="1268" width="11.28515625" customWidth="1"/>
    <col min="1269" max="1269" width="17.140625" customWidth="1"/>
    <col min="1270" max="1270" width="18" customWidth="1"/>
    <col min="1271" max="1271" width="28.140625" customWidth="1"/>
    <col min="1272" max="1272" width="35.42578125" customWidth="1"/>
    <col min="1522" max="1522" width="28" customWidth="1"/>
    <col min="1523" max="1523" width="33.85546875" customWidth="1"/>
    <col min="1524" max="1524" width="11.28515625" customWidth="1"/>
    <col min="1525" max="1525" width="17.140625" customWidth="1"/>
    <col min="1526" max="1526" width="18" customWidth="1"/>
    <col min="1527" max="1527" width="28.140625" customWidth="1"/>
    <col min="1528" max="1528" width="35.42578125" customWidth="1"/>
    <col min="1778" max="1778" width="28" customWidth="1"/>
    <col min="1779" max="1779" width="33.85546875" customWidth="1"/>
    <col min="1780" max="1780" width="11.28515625" customWidth="1"/>
    <col min="1781" max="1781" width="17.140625" customWidth="1"/>
    <col min="1782" max="1782" width="18" customWidth="1"/>
    <col min="1783" max="1783" width="28.140625" customWidth="1"/>
    <col min="1784" max="1784" width="35.42578125" customWidth="1"/>
    <col min="2034" max="2034" width="28" customWidth="1"/>
    <col min="2035" max="2035" width="33.85546875" customWidth="1"/>
    <col min="2036" max="2036" width="11.28515625" customWidth="1"/>
    <col min="2037" max="2037" width="17.140625" customWidth="1"/>
    <col min="2038" max="2038" width="18" customWidth="1"/>
    <col min="2039" max="2039" width="28.140625" customWidth="1"/>
    <col min="2040" max="2040" width="35.42578125" customWidth="1"/>
    <col min="2290" max="2290" width="28" customWidth="1"/>
    <col min="2291" max="2291" width="33.85546875" customWidth="1"/>
    <col min="2292" max="2292" width="11.28515625" customWidth="1"/>
    <col min="2293" max="2293" width="17.140625" customWidth="1"/>
    <col min="2294" max="2294" width="18" customWidth="1"/>
    <col min="2295" max="2295" width="28.140625" customWidth="1"/>
    <col min="2296" max="2296" width="35.42578125" customWidth="1"/>
    <col min="2546" max="2546" width="28" customWidth="1"/>
    <col min="2547" max="2547" width="33.85546875" customWidth="1"/>
    <col min="2548" max="2548" width="11.28515625" customWidth="1"/>
    <col min="2549" max="2549" width="17.140625" customWidth="1"/>
    <col min="2550" max="2550" width="18" customWidth="1"/>
    <col min="2551" max="2551" width="28.140625" customWidth="1"/>
    <col min="2552" max="2552" width="35.42578125" customWidth="1"/>
    <col min="2802" max="2802" width="28" customWidth="1"/>
    <col min="2803" max="2803" width="33.85546875" customWidth="1"/>
    <col min="2804" max="2804" width="11.28515625" customWidth="1"/>
    <col min="2805" max="2805" width="17.140625" customWidth="1"/>
    <col min="2806" max="2806" width="18" customWidth="1"/>
    <col min="2807" max="2807" width="28.140625" customWidth="1"/>
    <col min="2808" max="2808" width="35.42578125" customWidth="1"/>
    <col min="3058" max="3058" width="28" customWidth="1"/>
    <col min="3059" max="3059" width="33.85546875" customWidth="1"/>
    <col min="3060" max="3060" width="11.28515625" customWidth="1"/>
    <col min="3061" max="3061" width="17.140625" customWidth="1"/>
    <col min="3062" max="3062" width="18" customWidth="1"/>
    <col min="3063" max="3063" width="28.140625" customWidth="1"/>
    <col min="3064" max="3064" width="35.42578125" customWidth="1"/>
    <col min="3314" max="3314" width="28" customWidth="1"/>
    <col min="3315" max="3315" width="33.85546875" customWidth="1"/>
    <col min="3316" max="3316" width="11.28515625" customWidth="1"/>
    <col min="3317" max="3317" width="17.140625" customWidth="1"/>
    <col min="3318" max="3318" width="18" customWidth="1"/>
    <col min="3319" max="3319" width="28.140625" customWidth="1"/>
    <col min="3320" max="3320" width="35.42578125" customWidth="1"/>
    <col min="3570" max="3570" width="28" customWidth="1"/>
    <col min="3571" max="3571" width="33.85546875" customWidth="1"/>
    <col min="3572" max="3572" width="11.28515625" customWidth="1"/>
    <col min="3573" max="3573" width="17.140625" customWidth="1"/>
    <col min="3574" max="3574" width="18" customWidth="1"/>
    <col min="3575" max="3575" width="28.140625" customWidth="1"/>
    <col min="3576" max="3576" width="35.42578125" customWidth="1"/>
    <col min="3826" max="3826" width="28" customWidth="1"/>
    <col min="3827" max="3827" width="33.85546875" customWidth="1"/>
    <col min="3828" max="3828" width="11.28515625" customWidth="1"/>
    <col min="3829" max="3829" width="17.140625" customWidth="1"/>
    <col min="3830" max="3830" width="18" customWidth="1"/>
    <col min="3831" max="3831" width="28.140625" customWidth="1"/>
    <col min="3832" max="3832" width="35.42578125" customWidth="1"/>
    <col min="4082" max="4082" width="28" customWidth="1"/>
    <col min="4083" max="4083" width="33.85546875" customWidth="1"/>
    <col min="4084" max="4084" width="11.28515625" customWidth="1"/>
    <col min="4085" max="4085" width="17.140625" customWidth="1"/>
    <col min="4086" max="4086" width="18" customWidth="1"/>
    <col min="4087" max="4087" width="28.140625" customWidth="1"/>
    <col min="4088" max="4088" width="35.42578125" customWidth="1"/>
    <col min="4338" max="4338" width="28" customWidth="1"/>
    <col min="4339" max="4339" width="33.85546875" customWidth="1"/>
    <col min="4340" max="4340" width="11.28515625" customWidth="1"/>
    <col min="4341" max="4341" width="17.140625" customWidth="1"/>
    <col min="4342" max="4342" width="18" customWidth="1"/>
    <col min="4343" max="4343" width="28.140625" customWidth="1"/>
    <col min="4344" max="4344" width="35.42578125" customWidth="1"/>
    <col min="4594" max="4594" width="28" customWidth="1"/>
    <col min="4595" max="4595" width="33.85546875" customWidth="1"/>
    <col min="4596" max="4596" width="11.28515625" customWidth="1"/>
    <col min="4597" max="4597" width="17.140625" customWidth="1"/>
    <col min="4598" max="4598" width="18" customWidth="1"/>
    <col min="4599" max="4599" width="28.140625" customWidth="1"/>
    <col min="4600" max="4600" width="35.42578125" customWidth="1"/>
    <col min="4850" max="4850" width="28" customWidth="1"/>
    <col min="4851" max="4851" width="33.85546875" customWidth="1"/>
    <col min="4852" max="4852" width="11.28515625" customWidth="1"/>
    <col min="4853" max="4853" width="17.140625" customWidth="1"/>
    <col min="4854" max="4854" width="18" customWidth="1"/>
    <col min="4855" max="4855" width="28.140625" customWidth="1"/>
    <col min="4856" max="4856" width="35.42578125" customWidth="1"/>
    <col min="5106" max="5106" width="28" customWidth="1"/>
    <col min="5107" max="5107" width="33.85546875" customWidth="1"/>
    <col min="5108" max="5108" width="11.28515625" customWidth="1"/>
    <col min="5109" max="5109" width="17.140625" customWidth="1"/>
    <col min="5110" max="5110" width="18" customWidth="1"/>
    <col min="5111" max="5111" width="28.140625" customWidth="1"/>
    <col min="5112" max="5112" width="35.42578125" customWidth="1"/>
    <col min="5362" max="5362" width="28" customWidth="1"/>
    <col min="5363" max="5363" width="33.85546875" customWidth="1"/>
    <col min="5364" max="5364" width="11.28515625" customWidth="1"/>
    <col min="5365" max="5365" width="17.140625" customWidth="1"/>
    <col min="5366" max="5366" width="18" customWidth="1"/>
    <col min="5367" max="5367" width="28.140625" customWidth="1"/>
    <col min="5368" max="5368" width="35.42578125" customWidth="1"/>
    <col min="5618" max="5618" width="28" customWidth="1"/>
    <col min="5619" max="5619" width="33.85546875" customWidth="1"/>
    <col min="5620" max="5620" width="11.28515625" customWidth="1"/>
    <col min="5621" max="5621" width="17.140625" customWidth="1"/>
    <col min="5622" max="5622" width="18" customWidth="1"/>
    <col min="5623" max="5623" width="28.140625" customWidth="1"/>
    <col min="5624" max="5624" width="35.42578125" customWidth="1"/>
    <col min="5874" max="5874" width="28" customWidth="1"/>
    <col min="5875" max="5875" width="33.85546875" customWidth="1"/>
    <col min="5876" max="5876" width="11.28515625" customWidth="1"/>
    <col min="5877" max="5877" width="17.140625" customWidth="1"/>
    <col min="5878" max="5878" width="18" customWidth="1"/>
    <col min="5879" max="5879" width="28.140625" customWidth="1"/>
    <col min="5880" max="5880" width="35.42578125" customWidth="1"/>
    <col min="6130" max="6130" width="28" customWidth="1"/>
    <col min="6131" max="6131" width="33.85546875" customWidth="1"/>
    <col min="6132" max="6132" width="11.28515625" customWidth="1"/>
    <col min="6133" max="6133" width="17.140625" customWidth="1"/>
    <col min="6134" max="6134" width="18" customWidth="1"/>
    <col min="6135" max="6135" width="28.140625" customWidth="1"/>
    <col min="6136" max="6136" width="35.42578125" customWidth="1"/>
    <col min="6386" max="6386" width="28" customWidth="1"/>
    <col min="6387" max="6387" width="33.85546875" customWidth="1"/>
    <col min="6388" max="6388" width="11.28515625" customWidth="1"/>
    <col min="6389" max="6389" width="17.140625" customWidth="1"/>
    <col min="6390" max="6390" width="18" customWidth="1"/>
    <col min="6391" max="6391" width="28.140625" customWidth="1"/>
    <col min="6392" max="6392" width="35.42578125" customWidth="1"/>
    <col min="6642" max="6642" width="28" customWidth="1"/>
    <col min="6643" max="6643" width="33.85546875" customWidth="1"/>
    <col min="6644" max="6644" width="11.28515625" customWidth="1"/>
    <col min="6645" max="6645" width="17.140625" customWidth="1"/>
    <col min="6646" max="6646" width="18" customWidth="1"/>
    <col min="6647" max="6647" width="28.140625" customWidth="1"/>
    <col min="6648" max="6648" width="35.42578125" customWidth="1"/>
    <col min="6898" max="6898" width="28" customWidth="1"/>
    <col min="6899" max="6899" width="33.85546875" customWidth="1"/>
    <col min="6900" max="6900" width="11.28515625" customWidth="1"/>
    <col min="6901" max="6901" width="17.140625" customWidth="1"/>
    <col min="6902" max="6902" width="18" customWidth="1"/>
    <col min="6903" max="6903" width="28.140625" customWidth="1"/>
    <col min="6904" max="6904" width="35.42578125" customWidth="1"/>
    <col min="7154" max="7154" width="28" customWidth="1"/>
    <col min="7155" max="7155" width="33.85546875" customWidth="1"/>
    <col min="7156" max="7156" width="11.28515625" customWidth="1"/>
    <col min="7157" max="7157" width="17.140625" customWidth="1"/>
    <col min="7158" max="7158" width="18" customWidth="1"/>
    <col min="7159" max="7159" width="28.140625" customWidth="1"/>
    <col min="7160" max="7160" width="35.42578125" customWidth="1"/>
    <col min="7410" max="7410" width="28" customWidth="1"/>
    <col min="7411" max="7411" width="33.85546875" customWidth="1"/>
    <col min="7412" max="7412" width="11.28515625" customWidth="1"/>
    <col min="7413" max="7413" width="17.140625" customWidth="1"/>
    <col min="7414" max="7414" width="18" customWidth="1"/>
    <col min="7415" max="7415" width="28.140625" customWidth="1"/>
    <col min="7416" max="7416" width="35.42578125" customWidth="1"/>
    <col min="7666" max="7666" width="28" customWidth="1"/>
    <col min="7667" max="7667" width="33.85546875" customWidth="1"/>
    <col min="7668" max="7668" width="11.28515625" customWidth="1"/>
    <col min="7669" max="7669" width="17.140625" customWidth="1"/>
    <col min="7670" max="7670" width="18" customWidth="1"/>
    <col min="7671" max="7671" width="28.140625" customWidth="1"/>
    <col min="7672" max="7672" width="35.42578125" customWidth="1"/>
    <col min="7922" max="7922" width="28" customWidth="1"/>
    <col min="7923" max="7923" width="33.85546875" customWidth="1"/>
    <col min="7924" max="7924" width="11.28515625" customWidth="1"/>
    <col min="7925" max="7925" width="17.140625" customWidth="1"/>
    <col min="7926" max="7926" width="18" customWidth="1"/>
    <col min="7927" max="7927" width="28.140625" customWidth="1"/>
    <col min="7928" max="7928" width="35.42578125" customWidth="1"/>
    <col min="8178" max="8178" width="28" customWidth="1"/>
    <col min="8179" max="8179" width="33.85546875" customWidth="1"/>
    <col min="8180" max="8180" width="11.28515625" customWidth="1"/>
    <col min="8181" max="8181" width="17.140625" customWidth="1"/>
    <col min="8182" max="8182" width="18" customWidth="1"/>
    <col min="8183" max="8183" width="28.140625" customWidth="1"/>
    <col min="8184" max="8184" width="35.42578125" customWidth="1"/>
    <col min="8434" max="8434" width="28" customWidth="1"/>
    <col min="8435" max="8435" width="33.85546875" customWidth="1"/>
    <col min="8436" max="8436" width="11.28515625" customWidth="1"/>
    <col min="8437" max="8437" width="17.140625" customWidth="1"/>
    <col min="8438" max="8438" width="18" customWidth="1"/>
    <col min="8439" max="8439" width="28.140625" customWidth="1"/>
    <col min="8440" max="8440" width="35.42578125" customWidth="1"/>
    <col min="8690" max="8690" width="28" customWidth="1"/>
    <col min="8691" max="8691" width="33.85546875" customWidth="1"/>
    <col min="8692" max="8692" width="11.28515625" customWidth="1"/>
    <col min="8693" max="8693" width="17.140625" customWidth="1"/>
    <col min="8694" max="8694" width="18" customWidth="1"/>
    <col min="8695" max="8695" width="28.140625" customWidth="1"/>
    <col min="8696" max="8696" width="35.42578125" customWidth="1"/>
    <col min="8946" max="8946" width="28" customWidth="1"/>
    <col min="8947" max="8947" width="33.85546875" customWidth="1"/>
    <col min="8948" max="8948" width="11.28515625" customWidth="1"/>
    <col min="8949" max="8949" width="17.140625" customWidth="1"/>
    <col min="8950" max="8950" width="18" customWidth="1"/>
    <col min="8951" max="8951" width="28.140625" customWidth="1"/>
    <col min="8952" max="8952" width="35.42578125" customWidth="1"/>
    <col min="9202" max="9202" width="28" customWidth="1"/>
    <col min="9203" max="9203" width="33.85546875" customWidth="1"/>
    <col min="9204" max="9204" width="11.28515625" customWidth="1"/>
    <col min="9205" max="9205" width="17.140625" customWidth="1"/>
    <col min="9206" max="9206" width="18" customWidth="1"/>
    <col min="9207" max="9207" width="28.140625" customWidth="1"/>
    <col min="9208" max="9208" width="35.42578125" customWidth="1"/>
    <col min="9458" max="9458" width="28" customWidth="1"/>
    <col min="9459" max="9459" width="33.85546875" customWidth="1"/>
    <col min="9460" max="9460" width="11.28515625" customWidth="1"/>
    <col min="9461" max="9461" width="17.140625" customWidth="1"/>
    <col min="9462" max="9462" width="18" customWidth="1"/>
    <col min="9463" max="9463" width="28.140625" customWidth="1"/>
    <col min="9464" max="9464" width="35.42578125" customWidth="1"/>
    <col min="9714" max="9714" width="28" customWidth="1"/>
    <col min="9715" max="9715" width="33.85546875" customWidth="1"/>
    <col min="9716" max="9716" width="11.28515625" customWidth="1"/>
    <col min="9717" max="9717" width="17.140625" customWidth="1"/>
    <col min="9718" max="9718" width="18" customWidth="1"/>
    <col min="9719" max="9719" width="28.140625" customWidth="1"/>
    <col min="9720" max="9720" width="35.42578125" customWidth="1"/>
    <col min="9970" max="9970" width="28" customWidth="1"/>
    <col min="9971" max="9971" width="33.85546875" customWidth="1"/>
    <col min="9972" max="9972" width="11.28515625" customWidth="1"/>
    <col min="9973" max="9973" width="17.140625" customWidth="1"/>
    <col min="9974" max="9974" width="18" customWidth="1"/>
    <col min="9975" max="9975" width="28.140625" customWidth="1"/>
    <col min="9976" max="9976" width="35.42578125" customWidth="1"/>
    <col min="10226" max="10226" width="28" customWidth="1"/>
    <col min="10227" max="10227" width="33.85546875" customWidth="1"/>
    <col min="10228" max="10228" width="11.28515625" customWidth="1"/>
    <col min="10229" max="10229" width="17.140625" customWidth="1"/>
    <col min="10230" max="10230" width="18" customWidth="1"/>
    <col min="10231" max="10231" width="28.140625" customWidth="1"/>
    <col min="10232" max="10232" width="35.42578125" customWidth="1"/>
    <col min="10482" max="10482" width="28" customWidth="1"/>
    <col min="10483" max="10483" width="33.85546875" customWidth="1"/>
    <col min="10484" max="10484" width="11.28515625" customWidth="1"/>
    <col min="10485" max="10485" width="17.140625" customWidth="1"/>
    <col min="10486" max="10486" width="18" customWidth="1"/>
    <col min="10487" max="10487" width="28.140625" customWidth="1"/>
    <col min="10488" max="10488" width="35.42578125" customWidth="1"/>
    <col min="10738" max="10738" width="28" customWidth="1"/>
    <col min="10739" max="10739" width="33.85546875" customWidth="1"/>
    <col min="10740" max="10740" width="11.28515625" customWidth="1"/>
    <col min="10741" max="10741" width="17.140625" customWidth="1"/>
    <col min="10742" max="10742" width="18" customWidth="1"/>
    <col min="10743" max="10743" width="28.140625" customWidth="1"/>
    <col min="10744" max="10744" width="35.42578125" customWidth="1"/>
    <col min="10994" max="10994" width="28" customWidth="1"/>
    <col min="10995" max="10995" width="33.85546875" customWidth="1"/>
    <col min="10996" max="10996" width="11.28515625" customWidth="1"/>
    <col min="10997" max="10997" width="17.140625" customWidth="1"/>
    <col min="10998" max="10998" width="18" customWidth="1"/>
    <col min="10999" max="10999" width="28.140625" customWidth="1"/>
    <col min="11000" max="11000" width="35.42578125" customWidth="1"/>
    <col min="11250" max="11250" width="28" customWidth="1"/>
    <col min="11251" max="11251" width="33.85546875" customWidth="1"/>
    <col min="11252" max="11252" width="11.28515625" customWidth="1"/>
    <col min="11253" max="11253" width="17.140625" customWidth="1"/>
    <col min="11254" max="11254" width="18" customWidth="1"/>
    <col min="11255" max="11255" width="28.140625" customWidth="1"/>
    <col min="11256" max="11256" width="35.42578125" customWidth="1"/>
    <col min="11506" max="11506" width="28" customWidth="1"/>
    <col min="11507" max="11507" width="33.85546875" customWidth="1"/>
    <col min="11508" max="11508" width="11.28515625" customWidth="1"/>
    <col min="11509" max="11509" width="17.140625" customWidth="1"/>
    <col min="11510" max="11510" width="18" customWidth="1"/>
    <col min="11511" max="11511" width="28.140625" customWidth="1"/>
    <col min="11512" max="11512" width="35.42578125" customWidth="1"/>
    <col min="11762" max="11762" width="28" customWidth="1"/>
    <col min="11763" max="11763" width="33.85546875" customWidth="1"/>
    <col min="11764" max="11764" width="11.28515625" customWidth="1"/>
    <col min="11765" max="11765" width="17.140625" customWidth="1"/>
    <col min="11766" max="11766" width="18" customWidth="1"/>
    <col min="11767" max="11767" width="28.140625" customWidth="1"/>
    <col min="11768" max="11768" width="35.42578125" customWidth="1"/>
    <col min="12018" max="12018" width="28" customWidth="1"/>
    <col min="12019" max="12019" width="33.85546875" customWidth="1"/>
    <col min="12020" max="12020" width="11.28515625" customWidth="1"/>
    <col min="12021" max="12021" width="17.140625" customWidth="1"/>
    <col min="12022" max="12022" width="18" customWidth="1"/>
    <col min="12023" max="12023" width="28.140625" customWidth="1"/>
    <col min="12024" max="12024" width="35.42578125" customWidth="1"/>
    <col min="12274" max="12274" width="28" customWidth="1"/>
    <col min="12275" max="12275" width="33.85546875" customWidth="1"/>
    <col min="12276" max="12276" width="11.28515625" customWidth="1"/>
    <col min="12277" max="12277" width="17.140625" customWidth="1"/>
    <col min="12278" max="12278" width="18" customWidth="1"/>
    <col min="12279" max="12279" width="28.140625" customWidth="1"/>
    <col min="12280" max="12280" width="35.42578125" customWidth="1"/>
    <col min="12530" max="12530" width="28" customWidth="1"/>
    <col min="12531" max="12531" width="33.85546875" customWidth="1"/>
    <col min="12532" max="12532" width="11.28515625" customWidth="1"/>
    <col min="12533" max="12533" width="17.140625" customWidth="1"/>
    <col min="12534" max="12534" width="18" customWidth="1"/>
    <col min="12535" max="12535" width="28.140625" customWidth="1"/>
    <col min="12536" max="12536" width="35.42578125" customWidth="1"/>
    <col min="12786" max="12786" width="28" customWidth="1"/>
    <col min="12787" max="12787" width="33.85546875" customWidth="1"/>
    <col min="12788" max="12788" width="11.28515625" customWidth="1"/>
    <col min="12789" max="12789" width="17.140625" customWidth="1"/>
    <col min="12790" max="12790" width="18" customWidth="1"/>
    <col min="12791" max="12791" width="28.140625" customWidth="1"/>
    <col min="12792" max="12792" width="35.42578125" customWidth="1"/>
    <col min="13042" max="13042" width="28" customWidth="1"/>
    <col min="13043" max="13043" width="33.85546875" customWidth="1"/>
    <col min="13044" max="13044" width="11.28515625" customWidth="1"/>
    <col min="13045" max="13045" width="17.140625" customWidth="1"/>
    <col min="13046" max="13046" width="18" customWidth="1"/>
    <col min="13047" max="13047" width="28.140625" customWidth="1"/>
    <col min="13048" max="13048" width="35.42578125" customWidth="1"/>
    <col min="13298" max="13298" width="28" customWidth="1"/>
    <col min="13299" max="13299" width="33.85546875" customWidth="1"/>
    <col min="13300" max="13300" width="11.28515625" customWidth="1"/>
    <col min="13301" max="13301" width="17.140625" customWidth="1"/>
    <col min="13302" max="13302" width="18" customWidth="1"/>
    <col min="13303" max="13303" width="28.140625" customWidth="1"/>
    <col min="13304" max="13304" width="35.42578125" customWidth="1"/>
    <col min="13554" max="13554" width="28" customWidth="1"/>
    <col min="13555" max="13555" width="33.85546875" customWidth="1"/>
    <col min="13556" max="13556" width="11.28515625" customWidth="1"/>
    <col min="13557" max="13557" width="17.140625" customWidth="1"/>
    <col min="13558" max="13558" width="18" customWidth="1"/>
    <col min="13559" max="13559" width="28.140625" customWidth="1"/>
    <col min="13560" max="13560" width="35.42578125" customWidth="1"/>
    <col min="13810" max="13810" width="28" customWidth="1"/>
    <col min="13811" max="13811" width="33.85546875" customWidth="1"/>
    <col min="13812" max="13812" width="11.28515625" customWidth="1"/>
    <col min="13813" max="13813" width="17.140625" customWidth="1"/>
    <col min="13814" max="13814" width="18" customWidth="1"/>
    <col min="13815" max="13815" width="28.140625" customWidth="1"/>
    <col min="13816" max="13816" width="35.42578125" customWidth="1"/>
    <col min="14066" max="14066" width="28" customWidth="1"/>
    <col min="14067" max="14067" width="33.85546875" customWidth="1"/>
    <col min="14068" max="14068" width="11.28515625" customWidth="1"/>
    <col min="14069" max="14069" width="17.140625" customWidth="1"/>
    <col min="14070" max="14070" width="18" customWidth="1"/>
    <col min="14071" max="14071" width="28.140625" customWidth="1"/>
    <col min="14072" max="14072" width="35.42578125" customWidth="1"/>
    <col min="14322" max="14322" width="28" customWidth="1"/>
    <col min="14323" max="14323" width="33.85546875" customWidth="1"/>
    <col min="14324" max="14324" width="11.28515625" customWidth="1"/>
    <col min="14325" max="14325" width="17.140625" customWidth="1"/>
    <col min="14326" max="14326" width="18" customWidth="1"/>
    <col min="14327" max="14327" width="28.140625" customWidth="1"/>
    <col min="14328" max="14328" width="35.42578125" customWidth="1"/>
    <col min="14578" max="14578" width="28" customWidth="1"/>
    <col min="14579" max="14579" width="33.85546875" customWidth="1"/>
    <col min="14580" max="14580" width="11.28515625" customWidth="1"/>
    <col min="14581" max="14581" width="17.140625" customWidth="1"/>
    <col min="14582" max="14582" width="18" customWidth="1"/>
    <col min="14583" max="14583" width="28.140625" customWidth="1"/>
    <col min="14584" max="14584" width="35.42578125" customWidth="1"/>
    <col min="14834" max="14834" width="28" customWidth="1"/>
    <col min="14835" max="14835" width="33.85546875" customWidth="1"/>
    <col min="14836" max="14836" width="11.28515625" customWidth="1"/>
    <col min="14837" max="14837" width="17.140625" customWidth="1"/>
    <col min="14838" max="14838" width="18" customWidth="1"/>
    <col min="14839" max="14839" width="28.140625" customWidth="1"/>
    <col min="14840" max="14840" width="35.42578125" customWidth="1"/>
    <col min="15090" max="15090" width="28" customWidth="1"/>
    <col min="15091" max="15091" width="33.85546875" customWidth="1"/>
    <col min="15092" max="15092" width="11.28515625" customWidth="1"/>
    <col min="15093" max="15093" width="17.140625" customWidth="1"/>
    <col min="15094" max="15094" width="18" customWidth="1"/>
    <col min="15095" max="15095" width="28.140625" customWidth="1"/>
    <col min="15096" max="15096" width="35.42578125" customWidth="1"/>
    <col min="15346" max="15346" width="28" customWidth="1"/>
    <col min="15347" max="15347" width="33.85546875" customWidth="1"/>
    <col min="15348" max="15348" width="11.28515625" customWidth="1"/>
    <col min="15349" max="15349" width="17.140625" customWidth="1"/>
    <col min="15350" max="15350" width="18" customWidth="1"/>
    <col min="15351" max="15351" width="28.140625" customWidth="1"/>
    <col min="15352" max="15352" width="35.42578125" customWidth="1"/>
    <col min="15602" max="15602" width="28" customWidth="1"/>
    <col min="15603" max="15603" width="33.85546875" customWidth="1"/>
    <col min="15604" max="15604" width="11.28515625" customWidth="1"/>
    <col min="15605" max="15605" width="17.140625" customWidth="1"/>
    <col min="15606" max="15606" width="18" customWidth="1"/>
    <col min="15607" max="15607" width="28.140625" customWidth="1"/>
    <col min="15608" max="15608" width="35.42578125" customWidth="1"/>
    <col min="15858" max="15858" width="28" customWidth="1"/>
    <col min="15859" max="15859" width="33.85546875" customWidth="1"/>
    <col min="15860" max="15860" width="11.28515625" customWidth="1"/>
    <col min="15861" max="15861" width="17.140625" customWidth="1"/>
    <col min="15862" max="15862" width="18" customWidth="1"/>
    <col min="15863" max="15863" width="28.140625" customWidth="1"/>
    <col min="15864" max="15864" width="35.42578125" customWidth="1"/>
    <col min="16114" max="16114" width="28" customWidth="1"/>
    <col min="16115" max="16115" width="33.85546875" customWidth="1"/>
    <col min="16116" max="16116" width="11.28515625" customWidth="1"/>
    <col min="16117" max="16117" width="17.140625" customWidth="1"/>
    <col min="16118" max="16118" width="18" customWidth="1"/>
    <col min="16119" max="16119" width="28.140625" customWidth="1"/>
    <col min="16120" max="16120" width="35.42578125" customWidth="1"/>
  </cols>
  <sheetData>
    <row r="1" spans="1:7" ht="170.25" customHeight="1" x14ac:dyDescent="0.25"/>
    <row r="2" spans="1:7" ht="25.5" customHeight="1" x14ac:dyDescent="0.25">
      <c r="A2" s="76" t="s">
        <v>249</v>
      </c>
      <c r="B2" s="284" t="s">
        <v>250</v>
      </c>
      <c r="C2" s="284"/>
      <c r="D2" s="284"/>
      <c r="E2" s="284"/>
      <c r="F2" s="284"/>
      <c r="G2" s="284"/>
    </row>
    <row r="3" spans="1:7" x14ac:dyDescent="0.25">
      <c r="A3" s="77"/>
      <c r="B3" s="77"/>
      <c r="C3" s="78"/>
      <c r="D3" s="79" t="s">
        <v>251</v>
      </c>
      <c r="E3" s="79" t="s">
        <v>252</v>
      </c>
      <c r="F3" s="79" t="s">
        <v>286</v>
      </c>
      <c r="G3" s="79" t="s">
        <v>253</v>
      </c>
    </row>
    <row r="4" spans="1:7" ht="12.75" customHeight="1" x14ac:dyDescent="0.25">
      <c r="A4" s="220"/>
      <c r="B4" s="285" t="s">
        <v>254</v>
      </c>
      <c r="C4" s="286"/>
      <c r="D4" s="120">
        <v>100</v>
      </c>
      <c r="E4" s="121" t="s">
        <v>255</v>
      </c>
      <c r="F4" s="120">
        <v>8</v>
      </c>
      <c r="G4" s="122">
        <v>186.29324999999997</v>
      </c>
    </row>
    <row r="5" spans="1:7" ht="15.75" x14ac:dyDescent="0.25">
      <c r="A5" s="221"/>
      <c r="B5" s="287"/>
      <c r="C5" s="288"/>
      <c r="D5" s="120">
        <v>120</v>
      </c>
      <c r="E5" s="121" t="s">
        <v>255</v>
      </c>
      <c r="F5" s="120">
        <v>6</v>
      </c>
      <c r="G5" s="122">
        <v>223.42319999999998</v>
      </c>
    </row>
    <row r="6" spans="1:7" ht="15.75" x14ac:dyDescent="0.25">
      <c r="A6" s="221"/>
      <c r="B6" s="287"/>
      <c r="C6" s="288"/>
      <c r="D6" s="120">
        <v>150</v>
      </c>
      <c r="E6" s="121" t="s">
        <v>255</v>
      </c>
      <c r="F6" s="120">
        <v>5</v>
      </c>
      <c r="G6" s="122">
        <v>279.53640000000001</v>
      </c>
    </row>
    <row r="7" spans="1:7" ht="16.5" thickBot="1" x14ac:dyDescent="0.3">
      <c r="A7" s="221"/>
      <c r="B7" s="289"/>
      <c r="C7" s="290"/>
      <c r="D7" s="123">
        <v>200</v>
      </c>
      <c r="E7" s="124" t="s">
        <v>255</v>
      </c>
      <c r="F7" s="123">
        <v>4</v>
      </c>
      <c r="G7" s="125">
        <v>372.58649999999994</v>
      </c>
    </row>
    <row r="8" spans="1:7" ht="12.75" customHeight="1" x14ac:dyDescent="0.25">
      <c r="A8" s="221"/>
      <c r="B8" s="291" t="s">
        <v>256</v>
      </c>
      <c r="C8" s="292"/>
      <c r="D8" s="126">
        <v>100</v>
      </c>
      <c r="E8" s="127" t="s">
        <v>257</v>
      </c>
      <c r="F8" s="126">
        <v>8</v>
      </c>
      <c r="G8" s="128">
        <v>274.32405</v>
      </c>
    </row>
    <row r="9" spans="1:7" ht="15.75" x14ac:dyDescent="0.25">
      <c r="A9" s="221"/>
      <c r="B9" s="287"/>
      <c r="C9" s="288"/>
      <c r="D9" s="120">
        <v>120</v>
      </c>
      <c r="E9" s="121" t="s">
        <v>257</v>
      </c>
      <c r="F9" s="120">
        <v>6</v>
      </c>
      <c r="G9" s="122">
        <v>329.21460000000002</v>
      </c>
    </row>
    <row r="10" spans="1:7" ht="15.75" x14ac:dyDescent="0.25">
      <c r="A10" s="221"/>
      <c r="B10" s="287"/>
      <c r="C10" s="288"/>
      <c r="D10" s="120">
        <v>150</v>
      </c>
      <c r="E10" s="121" t="s">
        <v>257</v>
      </c>
      <c r="F10" s="120">
        <v>5</v>
      </c>
      <c r="G10" s="122">
        <v>411.42815999999999</v>
      </c>
    </row>
    <row r="11" spans="1:7" ht="15.75" x14ac:dyDescent="0.25">
      <c r="A11" s="222"/>
      <c r="B11" s="293"/>
      <c r="C11" s="294"/>
      <c r="D11" s="129">
        <v>200</v>
      </c>
      <c r="E11" s="130" t="s">
        <v>257</v>
      </c>
      <c r="F11" s="129">
        <v>4</v>
      </c>
      <c r="G11" s="131">
        <v>548.6481</v>
      </c>
    </row>
    <row r="12" spans="1:7" ht="18" x14ac:dyDescent="0.25">
      <c r="A12" s="210"/>
      <c r="B12" s="295" t="s">
        <v>258</v>
      </c>
      <c r="C12" s="295"/>
      <c r="D12" s="295"/>
      <c r="E12" s="295"/>
      <c r="F12" s="295"/>
      <c r="G12" s="295"/>
    </row>
    <row r="13" spans="1:7" x14ac:dyDescent="0.25">
      <c r="A13" s="80"/>
      <c r="B13" s="296" t="s">
        <v>158</v>
      </c>
      <c r="C13" s="297"/>
      <c r="D13" s="298"/>
      <c r="E13" s="81" t="s">
        <v>259</v>
      </c>
      <c r="F13" s="81"/>
      <c r="G13" s="81" t="s">
        <v>260</v>
      </c>
    </row>
    <row r="14" spans="1:7" ht="18.75" customHeight="1" x14ac:dyDescent="0.25">
      <c r="A14" s="225"/>
      <c r="B14" s="176" t="s">
        <v>261</v>
      </c>
      <c r="C14" s="132"/>
      <c r="D14" s="133"/>
      <c r="E14" s="134" t="s">
        <v>257</v>
      </c>
      <c r="F14" s="122"/>
      <c r="G14" s="122">
        <v>840</v>
      </c>
    </row>
    <row r="15" spans="1:7" ht="18.75" customHeight="1" x14ac:dyDescent="0.25">
      <c r="A15" s="226"/>
      <c r="B15" s="177" t="s">
        <v>261</v>
      </c>
      <c r="C15" s="135"/>
      <c r="D15" s="136"/>
      <c r="E15" s="134" t="s">
        <v>262</v>
      </c>
      <c r="F15" s="122"/>
      <c r="G15" s="122">
        <v>450</v>
      </c>
    </row>
    <row r="16" spans="1:7" ht="18.75" customHeight="1" x14ac:dyDescent="0.25">
      <c r="A16" s="234"/>
      <c r="B16" s="177" t="s">
        <v>263</v>
      </c>
      <c r="C16" s="135"/>
      <c r="D16" s="136"/>
      <c r="E16" s="137" t="s">
        <v>264</v>
      </c>
      <c r="F16" s="138"/>
      <c r="G16" s="138">
        <v>785</v>
      </c>
    </row>
    <row r="17" spans="1:7" ht="18" x14ac:dyDescent="0.25">
      <c r="A17" s="76"/>
      <c r="B17" s="283" t="s">
        <v>265</v>
      </c>
      <c r="C17" s="283"/>
      <c r="D17" s="283"/>
      <c r="E17" s="283"/>
      <c r="F17" s="283"/>
      <c r="G17" s="283"/>
    </row>
    <row r="18" spans="1:7" x14ac:dyDescent="0.25">
      <c r="A18" s="82"/>
      <c r="B18" s="72"/>
      <c r="C18" s="299" t="s">
        <v>266</v>
      </c>
      <c r="D18" s="300"/>
      <c r="E18" s="301" t="s">
        <v>267</v>
      </c>
      <c r="F18" s="301"/>
      <c r="G18" s="193" t="s">
        <v>268</v>
      </c>
    </row>
    <row r="19" spans="1:7" ht="19.5" customHeight="1" x14ac:dyDescent="0.25">
      <c r="A19" s="303"/>
      <c r="B19" s="178" t="s">
        <v>269</v>
      </c>
      <c r="C19" s="278"/>
      <c r="D19" s="279"/>
      <c r="E19" s="278" t="s">
        <v>270</v>
      </c>
      <c r="F19" s="279"/>
      <c r="G19" s="104">
        <v>10.14645</v>
      </c>
    </row>
    <row r="20" spans="1:7" ht="19.5" customHeight="1" x14ac:dyDescent="0.25">
      <c r="A20" s="304"/>
      <c r="B20" s="178" t="s">
        <v>271</v>
      </c>
      <c r="C20" s="278"/>
      <c r="D20" s="279"/>
      <c r="E20" s="278" t="s">
        <v>270</v>
      </c>
      <c r="F20" s="279"/>
      <c r="G20" s="104">
        <v>16.344034482758619</v>
      </c>
    </row>
    <row r="21" spans="1:7" ht="19.5" customHeight="1" x14ac:dyDescent="0.25">
      <c r="A21" s="304"/>
      <c r="B21" s="178" t="s">
        <v>272</v>
      </c>
      <c r="C21" s="278"/>
      <c r="D21" s="279"/>
      <c r="E21" s="278" t="s">
        <v>270</v>
      </c>
      <c r="F21" s="279"/>
      <c r="G21" s="104">
        <v>23.722999999999995</v>
      </c>
    </row>
    <row r="22" spans="1:7" ht="19.5" customHeight="1" x14ac:dyDescent="0.25">
      <c r="A22" s="304"/>
      <c r="B22" s="178" t="s">
        <v>273</v>
      </c>
      <c r="C22" s="278"/>
      <c r="D22" s="279"/>
      <c r="E22" s="278" t="s">
        <v>270</v>
      </c>
      <c r="F22" s="279"/>
      <c r="G22" s="104">
        <v>33.260499999999993</v>
      </c>
    </row>
    <row r="23" spans="1:7" ht="19.5" customHeight="1" x14ac:dyDescent="0.25">
      <c r="A23" s="304"/>
      <c r="B23" s="178" t="s">
        <v>274</v>
      </c>
      <c r="C23" s="278"/>
      <c r="D23" s="279"/>
      <c r="E23" s="278" t="s">
        <v>270</v>
      </c>
      <c r="F23" s="279"/>
      <c r="G23" s="104">
        <v>41.367375000000003</v>
      </c>
    </row>
    <row r="24" spans="1:7" ht="19.5" customHeight="1" x14ac:dyDescent="0.25">
      <c r="A24" s="304"/>
      <c r="B24" s="179" t="s">
        <v>275</v>
      </c>
      <c r="C24" s="278"/>
      <c r="D24" s="279"/>
      <c r="E24" s="278" t="s">
        <v>270</v>
      </c>
      <c r="F24" s="279"/>
      <c r="G24" s="112">
        <v>52.034315789473688</v>
      </c>
    </row>
    <row r="25" spans="1:7" ht="19.5" customHeight="1" x14ac:dyDescent="0.25">
      <c r="A25" s="304"/>
      <c r="B25" s="179" t="s">
        <v>276</v>
      </c>
      <c r="C25" s="278"/>
      <c r="D25" s="279"/>
      <c r="E25" s="278" t="s">
        <v>270</v>
      </c>
      <c r="F25" s="279"/>
      <c r="G25" s="112">
        <v>67.924379310344833</v>
      </c>
    </row>
    <row r="26" spans="1:7" ht="19.5" customHeight="1" x14ac:dyDescent="0.25">
      <c r="A26" s="304"/>
      <c r="B26" s="179" t="s">
        <v>277</v>
      </c>
      <c r="C26" s="306"/>
      <c r="D26" s="306"/>
      <c r="E26" s="278" t="s">
        <v>270</v>
      </c>
      <c r="F26" s="279"/>
      <c r="G26" s="104">
        <v>78.659000000000006</v>
      </c>
    </row>
    <row r="27" spans="1:7" ht="19.5" customHeight="1" x14ac:dyDescent="0.25">
      <c r="A27" s="304"/>
      <c r="B27" s="186" t="s">
        <v>384</v>
      </c>
      <c r="C27" s="187"/>
      <c r="D27" s="188"/>
      <c r="E27" s="187"/>
      <c r="F27" s="188"/>
      <c r="G27" s="189" t="s">
        <v>321</v>
      </c>
    </row>
    <row r="28" spans="1:7" ht="19.5" customHeight="1" x14ac:dyDescent="0.25">
      <c r="A28" s="304"/>
      <c r="B28" s="180" t="s">
        <v>339</v>
      </c>
      <c r="C28" s="281" t="s">
        <v>278</v>
      </c>
      <c r="D28" s="282"/>
      <c r="E28" s="281"/>
      <c r="F28" s="282"/>
      <c r="G28" s="139">
        <v>462</v>
      </c>
    </row>
    <row r="29" spans="1:7" ht="19.5" customHeight="1" x14ac:dyDescent="0.25">
      <c r="A29" s="304"/>
      <c r="B29" s="180" t="s">
        <v>340</v>
      </c>
      <c r="C29" s="281" t="s">
        <v>341</v>
      </c>
      <c r="D29" s="282"/>
      <c r="E29" s="184"/>
      <c r="F29" s="185"/>
      <c r="G29" s="139">
        <v>420</v>
      </c>
    </row>
    <row r="30" spans="1:7" ht="32.25" customHeight="1" x14ac:dyDescent="0.25">
      <c r="A30" s="304"/>
      <c r="B30" s="180" t="s">
        <v>342</v>
      </c>
      <c r="C30" s="281" t="s">
        <v>341</v>
      </c>
      <c r="D30" s="282"/>
      <c r="E30" s="184"/>
      <c r="F30" s="185"/>
      <c r="G30" s="139">
        <v>392</v>
      </c>
    </row>
    <row r="31" spans="1:7" ht="31.5" customHeight="1" x14ac:dyDescent="0.25">
      <c r="A31" s="304"/>
      <c r="B31" s="181" t="s">
        <v>343</v>
      </c>
      <c r="C31" s="281" t="s">
        <v>341</v>
      </c>
      <c r="D31" s="282"/>
      <c r="E31" s="184"/>
      <c r="F31" s="185"/>
      <c r="G31" s="139">
        <v>371</v>
      </c>
    </row>
    <row r="32" spans="1:7" ht="19.5" customHeight="1" x14ac:dyDescent="0.25">
      <c r="A32" s="304"/>
      <c r="B32" s="190" t="s">
        <v>385</v>
      </c>
      <c r="C32" s="191"/>
      <c r="D32" s="192"/>
      <c r="E32" s="191"/>
      <c r="F32" s="192"/>
      <c r="G32" s="189" t="s">
        <v>203</v>
      </c>
    </row>
    <row r="33" spans="1:7" ht="19.5" customHeight="1" x14ac:dyDescent="0.25">
      <c r="A33" s="304"/>
      <c r="B33" s="180" t="s">
        <v>279</v>
      </c>
      <c r="C33" s="280"/>
      <c r="D33" s="280"/>
      <c r="E33" s="280" t="s">
        <v>280</v>
      </c>
      <c r="F33" s="280"/>
      <c r="G33" s="139">
        <v>33</v>
      </c>
    </row>
    <row r="34" spans="1:7" ht="19.5" customHeight="1" x14ac:dyDescent="0.25">
      <c r="A34" s="304"/>
      <c r="B34" s="180" t="s">
        <v>281</v>
      </c>
      <c r="C34" s="280"/>
      <c r="D34" s="280"/>
      <c r="E34" s="280" t="s">
        <v>282</v>
      </c>
      <c r="F34" s="280"/>
      <c r="G34" s="139">
        <v>64</v>
      </c>
    </row>
    <row r="35" spans="1:7" ht="23.25" customHeight="1" x14ac:dyDescent="0.25">
      <c r="A35" s="304"/>
      <c r="B35" s="180" t="s">
        <v>338</v>
      </c>
      <c r="C35" s="281"/>
      <c r="D35" s="282"/>
      <c r="E35" s="281" t="s">
        <v>337</v>
      </c>
      <c r="F35" s="282"/>
      <c r="G35" s="139">
        <v>468</v>
      </c>
    </row>
    <row r="36" spans="1:7" x14ac:dyDescent="0.25">
      <c r="A36" s="305"/>
      <c r="B36" s="180" t="s">
        <v>283</v>
      </c>
      <c r="C36" s="280" t="s">
        <v>284</v>
      </c>
      <c r="D36" s="280"/>
      <c r="E36" s="280" t="s">
        <v>285</v>
      </c>
      <c r="F36" s="280"/>
      <c r="G36" s="139">
        <v>741.6</v>
      </c>
    </row>
    <row r="37" spans="1:7" ht="18" x14ac:dyDescent="0.25">
      <c r="A37" s="310" t="s">
        <v>287</v>
      </c>
      <c r="B37" s="295"/>
      <c r="C37" s="295"/>
      <c r="D37" s="295"/>
      <c r="E37" s="295"/>
      <c r="F37" s="295"/>
      <c r="G37" s="295"/>
    </row>
    <row r="38" spans="1:7" x14ac:dyDescent="0.25">
      <c r="A38" s="83"/>
      <c r="B38" s="141" t="s">
        <v>158</v>
      </c>
      <c r="C38" s="141" t="s">
        <v>293</v>
      </c>
      <c r="D38" s="141" t="s">
        <v>288</v>
      </c>
      <c r="E38" s="141" t="s">
        <v>289</v>
      </c>
      <c r="F38" s="141" t="s">
        <v>290</v>
      </c>
      <c r="G38" s="142" t="s">
        <v>291</v>
      </c>
    </row>
    <row r="39" spans="1:7" ht="15.75" x14ac:dyDescent="0.25">
      <c r="A39" s="225"/>
      <c r="B39" s="182" t="s">
        <v>294</v>
      </c>
      <c r="C39" s="143">
        <v>20</v>
      </c>
      <c r="D39" s="144">
        <v>1000</v>
      </c>
      <c r="E39" s="145">
        <v>2000</v>
      </c>
      <c r="F39" s="134" t="s">
        <v>292</v>
      </c>
      <c r="G39" s="122">
        <v>213.84000000000003</v>
      </c>
    </row>
    <row r="40" spans="1:7" ht="15.75" x14ac:dyDescent="0.25">
      <c r="A40" s="226"/>
      <c r="B40" s="182" t="s">
        <v>295</v>
      </c>
      <c r="C40" s="143">
        <v>10</v>
      </c>
      <c r="D40" s="144">
        <v>1000</v>
      </c>
      <c r="E40" s="145">
        <v>2000</v>
      </c>
      <c r="F40" s="134" t="s">
        <v>292</v>
      </c>
      <c r="G40" s="122">
        <v>427.68000000000006</v>
      </c>
    </row>
    <row r="41" spans="1:7" ht="15.75" x14ac:dyDescent="0.25">
      <c r="A41" s="226"/>
      <c r="B41" s="182" t="s">
        <v>296</v>
      </c>
      <c r="C41" s="143">
        <v>7</v>
      </c>
      <c r="D41" s="144">
        <v>1000</v>
      </c>
      <c r="E41" s="145">
        <v>2000</v>
      </c>
      <c r="F41" s="134" t="s">
        <v>292</v>
      </c>
      <c r="G41" s="122">
        <v>641.5200000000001</v>
      </c>
    </row>
    <row r="42" spans="1:7" ht="15.75" x14ac:dyDescent="0.25">
      <c r="A42" s="226"/>
      <c r="B42" s="182" t="s">
        <v>297</v>
      </c>
      <c r="C42" s="143">
        <v>5</v>
      </c>
      <c r="D42" s="144">
        <v>1000</v>
      </c>
      <c r="E42" s="145">
        <v>2000</v>
      </c>
      <c r="F42" s="134" t="s">
        <v>292</v>
      </c>
      <c r="G42" s="146">
        <v>855.36000000000013</v>
      </c>
    </row>
    <row r="43" spans="1:7" ht="15.75" x14ac:dyDescent="0.25">
      <c r="A43" s="226"/>
      <c r="B43" s="182" t="s">
        <v>298</v>
      </c>
      <c r="C43" s="143">
        <v>4</v>
      </c>
      <c r="D43" s="144">
        <v>1000</v>
      </c>
      <c r="E43" s="145">
        <v>2000</v>
      </c>
      <c r="F43" s="134" t="s">
        <v>292</v>
      </c>
      <c r="G43" s="104">
        <v>1069.2000000000003</v>
      </c>
    </row>
    <row r="44" spans="1:7" ht="15.75" x14ac:dyDescent="0.25">
      <c r="A44" s="226"/>
      <c r="B44" s="182" t="s">
        <v>299</v>
      </c>
      <c r="C44" s="143">
        <v>3</v>
      </c>
      <c r="D44" s="144">
        <v>1000</v>
      </c>
      <c r="E44" s="145">
        <v>2000</v>
      </c>
      <c r="F44" s="134" t="s">
        <v>292</v>
      </c>
      <c r="G44" s="104">
        <v>1283.0400000000002</v>
      </c>
    </row>
    <row r="45" spans="1:7" ht="15.75" x14ac:dyDescent="0.25">
      <c r="A45" s="226"/>
      <c r="B45" s="182" t="s">
        <v>300</v>
      </c>
      <c r="C45" s="143">
        <v>2</v>
      </c>
      <c r="D45" s="144">
        <v>1000</v>
      </c>
      <c r="E45" s="145">
        <v>2000</v>
      </c>
      <c r="F45" s="134" t="s">
        <v>292</v>
      </c>
      <c r="G45" s="122">
        <v>1710.7200000000003</v>
      </c>
    </row>
    <row r="46" spans="1:7" ht="15.75" x14ac:dyDescent="0.25">
      <c r="A46" s="226"/>
      <c r="B46" s="182" t="s">
        <v>301</v>
      </c>
      <c r="C46" s="143">
        <v>2</v>
      </c>
      <c r="D46" s="144">
        <v>1000</v>
      </c>
      <c r="E46" s="145">
        <v>2000</v>
      </c>
      <c r="F46" s="134" t="s">
        <v>292</v>
      </c>
      <c r="G46" s="122">
        <v>2138.4000000000005</v>
      </c>
    </row>
    <row r="47" spans="1:7" ht="15.75" x14ac:dyDescent="0.25">
      <c r="A47" s="234"/>
      <c r="B47" s="182" t="s">
        <v>302</v>
      </c>
      <c r="C47" s="143">
        <v>1</v>
      </c>
      <c r="D47" s="144">
        <v>1000</v>
      </c>
      <c r="E47" s="145">
        <v>2000</v>
      </c>
      <c r="F47" s="134" t="s">
        <v>292</v>
      </c>
      <c r="G47" s="122">
        <v>2533</v>
      </c>
    </row>
    <row r="48" spans="1:7" ht="15" customHeight="1" x14ac:dyDescent="0.25">
      <c r="A48" s="84" t="s">
        <v>303</v>
      </c>
      <c r="B48" s="311" t="s">
        <v>304</v>
      </c>
      <c r="C48" s="311"/>
      <c r="D48" s="311"/>
      <c r="E48" s="311"/>
      <c r="F48" s="311"/>
      <c r="G48" s="311"/>
    </row>
    <row r="49" spans="1:7" ht="15" customHeight="1" x14ac:dyDescent="0.25">
      <c r="A49" s="83"/>
      <c r="B49" s="244"/>
      <c r="C49" s="244"/>
      <c r="D49" s="244"/>
      <c r="E49" s="244"/>
      <c r="F49" s="85" t="s">
        <v>305</v>
      </c>
      <c r="G49" s="86" t="s">
        <v>203</v>
      </c>
    </row>
    <row r="50" spans="1:7" ht="15" customHeight="1" x14ac:dyDescent="0.25">
      <c r="A50" s="225"/>
      <c r="B50" s="302" t="s">
        <v>306</v>
      </c>
      <c r="C50" s="302"/>
      <c r="D50" s="302"/>
      <c r="E50" s="302"/>
      <c r="F50" s="115">
        <v>72</v>
      </c>
      <c r="G50" s="122">
        <v>94.4</v>
      </c>
    </row>
    <row r="51" spans="1:7" ht="15" customHeight="1" x14ac:dyDescent="0.25">
      <c r="A51" s="226"/>
      <c r="B51" s="302" t="s">
        <v>307</v>
      </c>
      <c r="C51" s="302"/>
      <c r="D51" s="302"/>
      <c r="E51" s="302"/>
      <c r="F51" s="115">
        <v>36</v>
      </c>
      <c r="G51" s="122">
        <v>73.45</v>
      </c>
    </row>
    <row r="52" spans="1:7" ht="15.75" customHeight="1" x14ac:dyDescent="0.25">
      <c r="A52" s="226"/>
      <c r="B52" s="302" t="s">
        <v>308</v>
      </c>
      <c r="C52" s="302"/>
      <c r="D52" s="302"/>
      <c r="E52" s="302"/>
      <c r="F52" s="115">
        <v>36</v>
      </c>
      <c r="G52" s="122">
        <v>107.9</v>
      </c>
    </row>
    <row r="53" spans="1:7" ht="15" customHeight="1" x14ac:dyDescent="0.25">
      <c r="A53" s="226"/>
      <c r="B53" s="302" t="s">
        <v>309</v>
      </c>
      <c r="C53" s="302"/>
      <c r="D53" s="302"/>
      <c r="E53" s="302"/>
      <c r="F53" s="115">
        <v>30</v>
      </c>
      <c r="G53" s="122">
        <v>159.9</v>
      </c>
    </row>
    <row r="54" spans="1:7" ht="15" customHeight="1" thickBot="1" x14ac:dyDescent="0.3">
      <c r="A54" s="227"/>
      <c r="B54" s="302" t="s">
        <v>310</v>
      </c>
      <c r="C54" s="302"/>
      <c r="D54" s="302"/>
      <c r="E54" s="302"/>
      <c r="F54" s="147">
        <v>36</v>
      </c>
      <c r="G54" s="125">
        <v>44</v>
      </c>
    </row>
    <row r="55" spans="1:7" ht="15" customHeight="1" x14ac:dyDescent="0.25">
      <c r="A55" s="233"/>
      <c r="B55" s="302" t="s">
        <v>311</v>
      </c>
      <c r="C55" s="302"/>
      <c r="D55" s="302"/>
      <c r="E55" s="302"/>
      <c r="F55" s="113">
        <v>36</v>
      </c>
      <c r="G55" s="128">
        <v>56.8215</v>
      </c>
    </row>
    <row r="56" spans="1:7" ht="15.75" x14ac:dyDescent="0.25">
      <c r="A56" s="226"/>
      <c r="B56" s="302" t="s">
        <v>312</v>
      </c>
      <c r="C56" s="302"/>
      <c r="D56" s="302"/>
      <c r="E56" s="302"/>
      <c r="F56" s="115">
        <v>36</v>
      </c>
      <c r="G56" s="122">
        <v>132</v>
      </c>
    </row>
    <row r="57" spans="1:7" ht="15.75" x14ac:dyDescent="0.25">
      <c r="A57" s="226"/>
      <c r="B57" s="302" t="s">
        <v>313</v>
      </c>
      <c r="C57" s="302"/>
      <c r="D57" s="302"/>
      <c r="E57" s="302"/>
      <c r="F57" s="115">
        <v>36</v>
      </c>
      <c r="G57" s="122">
        <v>260</v>
      </c>
    </row>
    <row r="58" spans="1:7" ht="15.75" x14ac:dyDescent="0.25">
      <c r="A58" s="226"/>
      <c r="B58" s="302" t="s">
        <v>314</v>
      </c>
      <c r="C58" s="302"/>
      <c r="D58" s="302"/>
      <c r="E58" s="302"/>
      <c r="F58" s="115">
        <v>36</v>
      </c>
      <c r="G58" s="122">
        <v>61.59</v>
      </c>
    </row>
    <row r="59" spans="1:7" ht="15.75" x14ac:dyDescent="0.25">
      <c r="A59" s="226"/>
      <c r="B59" s="302" t="s">
        <v>315</v>
      </c>
      <c r="C59" s="302"/>
      <c r="D59" s="302"/>
      <c r="E59" s="302"/>
      <c r="F59" s="115">
        <v>36</v>
      </c>
      <c r="G59" s="122">
        <v>129.56</v>
      </c>
    </row>
    <row r="60" spans="1:7" ht="16.5" thickBot="1" x14ac:dyDescent="0.3">
      <c r="A60" s="227"/>
      <c r="B60" s="302" t="s">
        <v>316</v>
      </c>
      <c r="C60" s="302"/>
      <c r="D60" s="302"/>
      <c r="E60" s="302"/>
      <c r="F60" s="147">
        <v>36</v>
      </c>
      <c r="G60" s="125">
        <v>284.33999999999997</v>
      </c>
    </row>
    <row r="61" spans="1:7" ht="15.75" x14ac:dyDescent="0.25">
      <c r="A61" s="62"/>
      <c r="B61" s="312" t="s">
        <v>317</v>
      </c>
      <c r="C61" s="312"/>
      <c r="D61" s="312"/>
      <c r="E61" s="312"/>
      <c r="F61" s="148"/>
      <c r="G61" s="149">
        <v>34</v>
      </c>
    </row>
    <row r="62" spans="1:7" ht="15.75" x14ac:dyDescent="0.25">
      <c r="A62" s="62"/>
      <c r="B62" s="312" t="s">
        <v>318</v>
      </c>
      <c r="C62" s="312"/>
      <c r="D62" s="312"/>
      <c r="E62" s="312"/>
      <c r="F62" s="148"/>
      <c r="G62" s="149">
        <v>34</v>
      </c>
    </row>
    <row r="63" spans="1:7" ht="15.75" x14ac:dyDescent="0.25">
      <c r="A63" s="62"/>
      <c r="B63" s="312" t="s">
        <v>319</v>
      </c>
      <c r="C63" s="312"/>
      <c r="D63" s="312"/>
      <c r="E63" s="312"/>
      <c r="F63" s="148"/>
      <c r="G63" s="149">
        <v>34</v>
      </c>
    </row>
    <row r="64" spans="1:7" ht="25.5" customHeight="1" x14ac:dyDescent="0.25">
      <c r="A64" s="316" t="s">
        <v>320</v>
      </c>
      <c r="B64" s="317"/>
      <c r="C64" s="317"/>
      <c r="D64" s="317"/>
      <c r="E64" s="317"/>
      <c r="F64" s="317"/>
      <c r="G64" s="317"/>
    </row>
    <row r="65" spans="1:7" ht="25.5" customHeight="1" x14ac:dyDescent="0.25">
      <c r="A65" s="88"/>
      <c r="B65" s="313" t="s">
        <v>158</v>
      </c>
      <c r="C65" s="314"/>
      <c r="D65" s="314"/>
      <c r="E65" s="315"/>
      <c r="F65" s="89" t="s">
        <v>321</v>
      </c>
      <c r="G65" s="90" t="s">
        <v>322</v>
      </c>
    </row>
    <row r="66" spans="1:7" ht="27.75" customHeight="1" x14ac:dyDescent="0.25">
      <c r="A66" s="307"/>
      <c r="B66" s="309" t="s">
        <v>323</v>
      </c>
      <c r="C66" s="309"/>
      <c r="D66" s="309"/>
      <c r="E66" s="309"/>
      <c r="F66" s="151"/>
      <c r="G66" s="152">
        <v>580.5</v>
      </c>
    </row>
    <row r="67" spans="1:7" ht="15.75" x14ac:dyDescent="0.25">
      <c r="A67" s="308"/>
      <c r="B67" s="309" t="s">
        <v>324</v>
      </c>
      <c r="C67" s="309"/>
      <c r="D67" s="309"/>
      <c r="E67" s="309"/>
      <c r="F67" s="151"/>
      <c r="G67" s="152">
        <v>453.6</v>
      </c>
    </row>
    <row r="68" spans="1:7" ht="15.75" x14ac:dyDescent="0.25">
      <c r="B68" s="153"/>
      <c r="C68" s="153"/>
      <c r="D68" s="153"/>
      <c r="E68" s="153"/>
      <c r="F68" s="153"/>
      <c r="G68" s="153"/>
    </row>
  </sheetData>
  <mergeCells count="66">
    <mergeCell ref="A66:A67"/>
    <mergeCell ref="B66:E66"/>
    <mergeCell ref="B67:E67"/>
    <mergeCell ref="A37:G37"/>
    <mergeCell ref="A39:A47"/>
    <mergeCell ref="B48:G48"/>
    <mergeCell ref="A50:A54"/>
    <mergeCell ref="A55:A60"/>
    <mergeCell ref="B63:E63"/>
    <mergeCell ref="B65:E65"/>
    <mergeCell ref="B59:E59"/>
    <mergeCell ref="B60:E60"/>
    <mergeCell ref="B61:E61"/>
    <mergeCell ref="B62:E62"/>
    <mergeCell ref="A64:G64"/>
    <mergeCell ref="B55:E55"/>
    <mergeCell ref="B56:E56"/>
    <mergeCell ref="B57:E57"/>
    <mergeCell ref="B58:E58"/>
    <mergeCell ref="B53:E53"/>
    <mergeCell ref="B54:E54"/>
    <mergeCell ref="B49:E49"/>
    <mergeCell ref="B50:E50"/>
    <mergeCell ref="B51:E51"/>
    <mergeCell ref="B52:E52"/>
    <mergeCell ref="A19:A36"/>
    <mergeCell ref="E28:F28"/>
    <mergeCell ref="C35:D35"/>
    <mergeCell ref="E35:F35"/>
    <mergeCell ref="C36:D36"/>
    <mergeCell ref="E36:F36"/>
    <mergeCell ref="C34:D34"/>
    <mergeCell ref="E34:F34"/>
    <mergeCell ref="C26:D26"/>
    <mergeCell ref="E26:F26"/>
    <mergeCell ref="C31:D31"/>
    <mergeCell ref="C21:D21"/>
    <mergeCell ref="C18:D18"/>
    <mergeCell ref="E18:F18"/>
    <mergeCell ref="C19:D19"/>
    <mergeCell ref="E19:F19"/>
    <mergeCell ref="C20:D20"/>
    <mergeCell ref="E20:F20"/>
    <mergeCell ref="C24:D24"/>
    <mergeCell ref="E24:F24"/>
    <mergeCell ref="B17:G17"/>
    <mergeCell ref="B2:G2"/>
    <mergeCell ref="A4:A7"/>
    <mergeCell ref="B4:C7"/>
    <mergeCell ref="A8:A11"/>
    <mergeCell ref="B8:C11"/>
    <mergeCell ref="B12:G12"/>
    <mergeCell ref="B13:D13"/>
    <mergeCell ref="A14:A16"/>
    <mergeCell ref="E21:F21"/>
    <mergeCell ref="C22:D22"/>
    <mergeCell ref="E22:F22"/>
    <mergeCell ref="C23:D23"/>
    <mergeCell ref="E23:F23"/>
    <mergeCell ref="C25:D25"/>
    <mergeCell ref="E25:F25"/>
    <mergeCell ref="C33:D33"/>
    <mergeCell ref="E33:F33"/>
    <mergeCell ref="C28:D28"/>
    <mergeCell ref="C30:D30"/>
    <mergeCell ref="C29:D29"/>
  </mergeCells>
  <pageMargins left="0.7" right="0.7" top="0.75" bottom="0.75" header="0.3" footer="0.3"/>
  <pageSetup paperSize="9" scale="4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0.39997558519241921"/>
  </sheetPr>
  <dimension ref="A1:E41"/>
  <sheetViews>
    <sheetView view="pageBreakPreview" topLeftCell="A16" zoomScale="60" zoomScaleNormal="100" workbookViewId="0">
      <selection activeCell="H8" sqref="H8"/>
    </sheetView>
  </sheetViews>
  <sheetFormatPr defaultRowHeight="15" x14ac:dyDescent="0.25"/>
  <cols>
    <col min="1" max="1" width="38.140625" customWidth="1"/>
    <col min="2" max="2" width="60.5703125" customWidth="1"/>
    <col min="3" max="3" width="16.7109375" customWidth="1"/>
    <col min="4" max="4" width="10.42578125" customWidth="1"/>
  </cols>
  <sheetData>
    <row r="1" spans="1:5" ht="145.5" customHeight="1" x14ac:dyDescent="0.25">
      <c r="A1" s="92"/>
      <c r="B1" s="323" t="s">
        <v>325</v>
      </c>
      <c r="C1" s="323"/>
      <c r="D1" s="323"/>
      <c r="E1" s="323"/>
    </row>
    <row r="2" spans="1:5" ht="15.75" x14ac:dyDescent="0.25">
      <c r="A2" s="93"/>
      <c r="B2" s="318" t="s">
        <v>328</v>
      </c>
      <c r="C2" s="318"/>
      <c r="D2" s="318"/>
      <c r="E2" s="318"/>
    </row>
    <row r="3" spans="1:5" ht="28.5" x14ac:dyDescent="0.25">
      <c r="A3" s="97"/>
      <c r="B3" s="160"/>
      <c r="C3" s="167" t="s">
        <v>368</v>
      </c>
      <c r="D3" s="162" t="s">
        <v>365</v>
      </c>
      <c r="E3" s="163" t="s">
        <v>322</v>
      </c>
    </row>
    <row r="4" spans="1:5" x14ac:dyDescent="0.25">
      <c r="A4" s="326"/>
      <c r="B4" s="173" t="s">
        <v>345</v>
      </c>
      <c r="C4" s="156" t="s">
        <v>366</v>
      </c>
      <c r="D4" s="157">
        <v>19.238599999999998</v>
      </c>
      <c r="E4" s="159">
        <v>192.386</v>
      </c>
    </row>
    <row r="5" spans="1:5" x14ac:dyDescent="0.25">
      <c r="A5" s="326"/>
      <c r="B5" s="173" t="s">
        <v>346</v>
      </c>
      <c r="C5" s="156" t="s">
        <v>366</v>
      </c>
      <c r="D5" s="157">
        <v>26.393999999999998</v>
      </c>
      <c r="E5" s="159">
        <v>263.94</v>
      </c>
    </row>
    <row r="6" spans="1:5" x14ac:dyDescent="0.25">
      <c r="A6" s="326"/>
      <c r="B6" s="173" t="s">
        <v>347</v>
      </c>
      <c r="C6" s="156" t="s">
        <v>366</v>
      </c>
      <c r="D6" s="157">
        <v>37.524000000000001</v>
      </c>
      <c r="E6" s="159">
        <v>375.24</v>
      </c>
    </row>
    <row r="7" spans="1:5" x14ac:dyDescent="0.25">
      <c r="A7" s="326"/>
      <c r="B7" s="173" t="s">
        <v>348</v>
      </c>
      <c r="C7" s="156" t="s">
        <v>366</v>
      </c>
      <c r="D7" s="157">
        <v>54.536999999999999</v>
      </c>
      <c r="E7" s="159">
        <v>545.37</v>
      </c>
    </row>
    <row r="8" spans="1:5" x14ac:dyDescent="0.25">
      <c r="A8" s="326"/>
      <c r="B8" s="173" t="s">
        <v>356</v>
      </c>
      <c r="C8" s="156" t="s">
        <v>366</v>
      </c>
      <c r="D8" s="157">
        <v>62.215150000000008</v>
      </c>
      <c r="E8" s="159">
        <v>622.15150000000006</v>
      </c>
    </row>
    <row r="9" spans="1:5" ht="18" customHeight="1" x14ac:dyDescent="0.25">
      <c r="A9" s="326"/>
      <c r="B9" s="168"/>
      <c r="C9" s="169" t="s">
        <v>369</v>
      </c>
      <c r="D9" s="170" t="s">
        <v>365</v>
      </c>
      <c r="E9" s="169" t="s">
        <v>367</v>
      </c>
    </row>
    <row r="10" spans="1:5" x14ac:dyDescent="0.25">
      <c r="A10" s="326"/>
      <c r="B10" s="173" t="s">
        <v>389</v>
      </c>
      <c r="C10" s="156" t="s">
        <v>390</v>
      </c>
      <c r="D10" s="157">
        <v>35</v>
      </c>
      <c r="E10" s="159">
        <f>D10*200</f>
        <v>7000</v>
      </c>
    </row>
    <row r="11" spans="1:5" x14ac:dyDescent="0.25">
      <c r="A11" s="326"/>
      <c r="B11" s="173" t="s">
        <v>329</v>
      </c>
      <c r="C11" s="156" t="s">
        <v>330</v>
      </c>
      <c r="D11" s="157">
        <v>50</v>
      </c>
      <c r="E11" s="159">
        <f>D11*150</f>
        <v>7500</v>
      </c>
    </row>
    <row r="12" spans="1:5" x14ac:dyDescent="0.25">
      <c r="A12" s="326"/>
      <c r="B12" s="173" t="s">
        <v>331</v>
      </c>
      <c r="C12" s="156" t="s">
        <v>330</v>
      </c>
      <c r="D12" s="157">
        <v>50</v>
      </c>
      <c r="E12" s="159">
        <f>D12*150</f>
        <v>7500</v>
      </c>
    </row>
    <row r="13" spans="1:5" ht="15.75" x14ac:dyDescent="0.25">
      <c r="A13" s="87"/>
      <c r="B13" s="327" t="s">
        <v>332</v>
      </c>
      <c r="C13" s="327"/>
      <c r="D13" s="327"/>
      <c r="E13" s="327"/>
    </row>
    <row r="14" spans="1:5" ht="28.5" x14ac:dyDescent="0.25">
      <c r="A14" s="97"/>
      <c r="B14" s="160"/>
      <c r="C14" s="161" t="s">
        <v>349</v>
      </c>
      <c r="D14" s="162" t="s">
        <v>365</v>
      </c>
      <c r="E14" s="163" t="s">
        <v>243</v>
      </c>
    </row>
    <row r="15" spans="1:5" ht="29.25" customHeight="1" x14ac:dyDescent="0.25">
      <c r="A15" s="320"/>
      <c r="B15" s="175" t="s">
        <v>357</v>
      </c>
      <c r="C15" s="150">
        <f>E15/40</f>
        <v>20.5</v>
      </c>
      <c r="D15" s="164">
        <f>E15/25</f>
        <v>32.799999999999997</v>
      </c>
      <c r="E15" s="140">
        <v>820</v>
      </c>
    </row>
    <row r="16" spans="1:5" ht="29.25" customHeight="1" x14ac:dyDescent="0.25">
      <c r="A16" s="321"/>
      <c r="B16" s="175" t="s">
        <v>358</v>
      </c>
      <c r="C16" s="150">
        <f t="shared" ref="C16:C17" si="0">E16/40</f>
        <v>26.75</v>
      </c>
      <c r="D16" s="164">
        <f>E16/25</f>
        <v>42.8</v>
      </c>
      <c r="E16" s="140">
        <v>1070</v>
      </c>
    </row>
    <row r="17" spans="1:5" ht="29.25" customHeight="1" x14ac:dyDescent="0.25">
      <c r="A17" s="321"/>
      <c r="B17" s="175" t="s">
        <v>359</v>
      </c>
      <c r="C17" s="150">
        <f t="shared" si="0"/>
        <v>33</v>
      </c>
      <c r="D17" s="164">
        <f>E17/25</f>
        <v>52.8</v>
      </c>
      <c r="E17" s="140">
        <v>1320</v>
      </c>
    </row>
    <row r="18" spans="1:5" ht="29.25" customHeight="1" x14ac:dyDescent="0.25">
      <c r="A18" s="321"/>
      <c r="B18" s="173" t="s">
        <v>360</v>
      </c>
      <c r="C18" s="150">
        <f>E18/40</f>
        <v>48.75</v>
      </c>
      <c r="D18" s="164">
        <f>E18/25</f>
        <v>78</v>
      </c>
      <c r="E18" s="140">
        <v>1950</v>
      </c>
    </row>
    <row r="19" spans="1:5" ht="18" customHeight="1" x14ac:dyDescent="0.25">
      <c r="A19" s="87"/>
      <c r="B19" s="327" t="s">
        <v>436</v>
      </c>
      <c r="C19" s="327"/>
      <c r="D19" s="327"/>
      <c r="E19" s="327"/>
    </row>
    <row r="20" spans="1:5" ht="29.25" customHeight="1" x14ac:dyDescent="0.4">
      <c r="A20" s="211"/>
      <c r="B20" s="175" t="s">
        <v>432</v>
      </c>
      <c r="C20" s="150">
        <f>E20/40</f>
        <v>22.375</v>
      </c>
      <c r="D20" s="164">
        <f>E20/25</f>
        <v>35.799999999999997</v>
      </c>
      <c r="E20" s="140">
        <v>895</v>
      </c>
    </row>
    <row r="21" spans="1:5" ht="29.25" customHeight="1" x14ac:dyDescent="0.4">
      <c r="A21" s="211"/>
      <c r="B21" s="175" t="s">
        <v>433</v>
      </c>
      <c r="C21" s="150">
        <f t="shared" ref="C21:C23" si="1">E21/40</f>
        <v>28.75</v>
      </c>
      <c r="D21" s="164">
        <f t="shared" ref="D21:D23" si="2">E21/25</f>
        <v>46</v>
      </c>
      <c r="E21" s="140">
        <v>1150</v>
      </c>
    </row>
    <row r="22" spans="1:5" ht="29.25" customHeight="1" x14ac:dyDescent="0.4">
      <c r="A22" s="211"/>
      <c r="B22" s="173" t="s">
        <v>434</v>
      </c>
      <c r="C22" s="150">
        <f t="shared" si="1"/>
        <v>35.5</v>
      </c>
      <c r="D22" s="164">
        <f t="shared" si="2"/>
        <v>56.8</v>
      </c>
      <c r="E22" s="140">
        <v>1420</v>
      </c>
    </row>
    <row r="23" spans="1:5" ht="29.25" customHeight="1" x14ac:dyDescent="0.4">
      <c r="A23" s="211"/>
      <c r="B23" s="173" t="s">
        <v>435</v>
      </c>
      <c r="C23" s="150">
        <f t="shared" si="1"/>
        <v>52.25</v>
      </c>
      <c r="D23" s="164">
        <f t="shared" si="2"/>
        <v>83.6</v>
      </c>
      <c r="E23" s="140">
        <v>2090</v>
      </c>
    </row>
    <row r="24" spans="1:5" ht="20.25" customHeight="1" x14ac:dyDescent="0.25">
      <c r="A24" s="87"/>
      <c r="B24" s="327" t="s">
        <v>437</v>
      </c>
      <c r="C24" s="327"/>
      <c r="D24" s="327"/>
      <c r="E24" s="327"/>
    </row>
    <row r="25" spans="1:5" ht="29.25" customHeight="1" x14ac:dyDescent="0.25">
      <c r="A25" s="322"/>
      <c r="B25" s="173" t="s">
        <v>333</v>
      </c>
      <c r="C25" s="150">
        <f>E25/200</f>
        <v>30.739500000000003</v>
      </c>
      <c r="D25" s="164">
        <f>E25/100</f>
        <v>61.479000000000006</v>
      </c>
      <c r="E25" s="140">
        <v>6147.9000000000005</v>
      </c>
    </row>
    <row r="26" spans="1:5" ht="29.25" customHeight="1" x14ac:dyDescent="0.25">
      <c r="A26" s="322"/>
      <c r="B26" s="173" t="s">
        <v>334</v>
      </c>
      <c r="C26" s="150">
        <f>E26/110</f>
        <v>35.343000000000004</v>
      </c>
      <c r="D26" s="164">
        <f>E26/50</f>
        <v>77.754600000000011</v>
      </c>
      <c r="E26" s="140">
        <v>3887.7300000000005</v>
      </c>
    </row>
    <row r="27" spans="1:5" ht="29.25" customHeight="1" x14ac:dyDescent="0.25">
      <c r="A27" s="322"/>
      <c r="B27" s="173" t="s">
        <v>335</v>
      </c>
      <c r="C27" s="150">
        <f>E27/110</f>
        <v>46.035000000000011</v>
      </c>
      <c r="D27" s="164">
        <f>E27/50</f>
        <v>101.27700000000003</v>
      </c>
      <c r="E27" s="140">
        <v>5063.8500000000013</v>
      </c>
    </row>
    <row r="28" spans="1:5" ht="29.25" customHeight="1" x14ac:dyDescent="0.25">
      <c r="A28" s="322"/>
      <c r="B28" s="174" t="s">
        <v>336</v>
      </c>
      <c r="C28" s="150">
        <f>E28/110</f>
        <v>68.31</v>
      </c>
      <c r="D28" s="164">
        <f>E28/50</f>
        <v>150.28200000000001</v>
      </c>
      <c r="E28" s="140">
        <v>7514.1</v>
      </c>
    </row>
    <row r="29" spans="1:5" ht="15.75" x14ac:dyDescent="0.25">
      <c r="A29" s="93"/>
      <c r="B29" s="318" t="s">
        <v>326</v>
      </c>
      <c r="C29" s="318"/>
      <c r="D29" s="318"/>
      <c r="E29" s="318"/>
    </row>
    <row r="30" spans="1:5" x14ac:dyDescent="0.25">
      <c r="A30" s="91"/>
      <c r="B30" s="91"/>
      <c r="C30" s="94" t="s">
        <v>370</v>
      </c>
      <c r="D30" s="95" t="s">
        <v>327</v>
      </c>
      <c r="E30" s="96" t="s">
        <v>367</v>
      </c>
    </row>
    <row r="31" spans="1:5" ht="30" x14ac:dyDescent="0.25">
      <c r="A31" s="324"/>
      <c r="B31" s="174" t="s">
        <v>373</v>
      </c>
      <c r="C31" s="166">
        <v>30</v>
      </c>
      <c r="D31" s="150">
        <v>13.332200000000002</v>
      </c>
      <c r="E31" s="158">
        <v>399.96600000000007</v>
      </c>
    </row>
    <row r="32" spans="1:5" x14ac:dyDescent="0.25">
      <c r="A32" s="324"/>
      <c r="B32" s="174" t="s">
        <v>374</v>
      </c>
      <c r="C32" s="166">
        <v>30</v>
      </c>
      <c r="D32" s="150">
        <v>12.733000000000001</v>
      </c>
      <c r="E32" s="158">
        <v>381.99</v>
      </c>
    </row>
    <row r="33" spans="1:5" ht="30" x14ac:dyDescent="0.25">
      <c r="A33" s="324"/>
      <c r="B33" s="174" t="s">
        <v>375</v>
      </c>
      <c r="C33" s="166">
        <v>30</v>
      </c>
      <c r="D33" s="150">
        <v>15.8788</v>
      </c>
      <c r="E33" s="158">
        <v>476.36399999999998</v>
      </c>
    </row>
    <row r="34" spans="1:5" ht="30" x14ac:dyDescent="0.25">
      <c r="A34" s="324"/>
      <c r="B34" s="174" t="s">
        <v>376</v>
      </c>
      <c r="C34" s="166">
        <v>30</v>
      </c>
      <c r="D34" s="150">
        <v>28.661733333333334</v>
      </c>
      <c r="E34" s="158">
        <v>859.85199999999998</v>
      </c>
    </row>
    <row r="35" spans="1:5" ht="30" x14ac:dyDescent="0.25">
      <c r="A35" s="324"/>
      <c r="B35" s="174" t="s">
        <v>377</v>
      </c>
      <c r="C35" s="166">
        <v>70</v>
      </c>
      <c r="D35" s="150">
        <v>11.4704</v>
      </c>
      <c r="E35" s="158">
        <v>802.928</v>
      </c>
    </row>
    <row r="36" spans="1:5" x14ac:dyDescent="0.25">
      <c r="A36" s="324"/>
      <c r="B36" s="174" t="s">
        <v>378</v>
      </c>
      <c r="C36" s="166">
        <v>70</v>
      </c>
      <c r="D36" s="150">
        <v>10.9354</v>
      </c>
      <c r="E36" s="158">
        <v>765.47799999999995</v>
      </c>
    </row>
    <row r="37" spans="1:5" ht="30" x14ac:dyDescent="0.25">
      <c r="A37" s="324"/>
      <c r="B37" s="174" t="s">
        <v>379</v>
      </c>
      <c r="C37" s="166">
        <v>70</v>
      </c>
      <c r="D37" s="150">
        <v>14.466399999999998</v>
      </c>
      <c r="E37" s="158">
        <v>1012.6479999999999</v>
      </c>
    </row>
    <row r="38" spans="1:5" ht="30" x14ac:dyDescent="0.25">
      <c r="A38" s="325"/>
      <c r="B38" s="174" t="s">
        <v>380</v>
      </c>
      <c r="C38" s="166">
        <v>70</v>
      </c>
      <c r="D38" s="150">
        <v>22.962199999999999</v>
      </c>
      <c r="E38" s="158">
        <v>1607.354</v>
      </c>
    </row>
    <row r="39" spans="1:5" ht="15.75" x14ac:dyDescent="0.25">
      <c r="A39" s="93"/>
      <c r="B39" s="318" t="s">
        <v>371</v>
      </c>
      <c r="C39" s="318"/>
      <c r="D39" s="318"/>
      <c r="E39" s="319"/>
    </row>
    <row r="40" spans="1:5" x14ac:dyDescent="0.25">
      <c r="A40" s="91"/>
      <c r="B40" s="91"/>
      <c r="C40" s="94" t="s">
        <v>370</v>
      </c>
      <c r="D40" s="95" t="s">
        <v>327</v>
      </c>
      <c r="E40" s="96" t="s">
        <v>367</v>
      </c>
    </row>
    <row r="41" spans="1:5" ht="96" customHeight="1" x14ac:dyDescent="0.25">
      <c r="A41" s="62"/>
      <c r="B41" s="171" t="s">
        <v>372</v>
      </c>
      <c r="C41" s="172">
        <v>40</v>
      </c>
      <c r="D41" s="172">
        <f>E41/40</f>
        <v>149.875</v>
      </c>
      <c r="E41" s="171">
        <v>5995</v>
      </c>
    </row>
  </sheetData>
  <mergeCells count="11">
    <mergeCell ref="B39:E39"/>
    <mergeCell ref="A15:A18"/>
    <mergeCell ref="A25:A28"/>
    <mergeCell ref="B1:E1"/>
    <mergeCell ref="B29:E29"/>
    <mergeCell ref="A31:A38"/>
    <mergeCell ref="B2:E2"/>
    <mergeCell ref="A4:A12"/>
    <mergeCell ref="B13:E13"/>
    <mergeCell ref="B19:E19"/>
    <mergeCell ref="B24:E24"/>
  </mergeCells>
  <pageMargins left="0.7" right="0.7" top="0.75" bottom="0.75" header="0.3" footer="0.3"/>
  <pageSetup paperSize="9" scale="6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O46"/>
  <sheetViews>
    <sheetView topLeftCell="A19" zoomScale="85" zoomScaleNormal="85" workbookViewId="0">
      <selection activeCell="P20" sqref="P20"/>
    </sheetView>
  </sheetViews>
  <sheetFormatPr defaultRowHeight="15" x14ac:dyDescent="0.25"/>
  <cols>
    <col min="1" max="1" width="15.28515625" style="30" customWidth="1"/>
    <col min="2" max="2" width="13.7109375" style="30" customWidth="1"/>
    <col min="3" max="3" width="14.140625" style="30" customWidth="1"/>
    <col min="4" max="4" width="13.42578125" style="30" customWidth="1"/>
    <col min="5" max="5" width="13.7109375" style="30" customWidth="1"/>
    <col min="6" max="6" width="14.42578125" style="30" customWidth="1"/>
    <col min="7" max="7" width="15.85546875" style="30" customWidth="1"/>
    <col min="8" max="8" width="14.85546875" style="30" customWidth="1"/>
    <col min="9" max="9" width="14.42578125" style="30" customWidth="1"/>
    <col min="10" max="10" width="16" style="30" customWidth="1"/>
    <col min="11" max="11" width="14.85546875" style="30" customWidth="1"/>
    <col min="12" max="12" width="13.42578125" style="30" customWidth="1"/>
    <col min="13" max="13" width="14.5703125" style="30" customWidth="1"/>
    <col min="14" max="14" width="14.85546875" style="30" customWidth="1"/>
    <col min="15" max="15" width="16" style="30" customWidth="1"/>
    <col min="16" max="16384" width="9.140625" style="30"/>
  </cols>
  <sheetData>
    <row r="1" spans="1:15" ht="15.75" x14ac:dyDescent="0.25">
      <c r="A1" s="345"/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</row>
    <row r="2" spans="1:15" ht="15.75" x14ac:dyDescent="0.25">
      <c r="A2" s="31"/>
    </row>
    <row r="3" spans="1:15" ht="15.75" x14ac:dyDescent="0.25">
      <c r="A3" s="31"/>
    </row>
    <row r="4" spans="1:15" ht="100.5" customHeight="1" x14ac:dyDescent="0.25">
      <c r="A4" s="32"/>
    </row>
    <row r="5" spans="1:15" ht="15.75" x14ac:dyDescent="0.25">
      <c r="A5" s="346" t="s">
        <v>92</v>
      </c>
      <c r="B5" s="346"/>
      <c r="C5" s="346"/>
      <c r="D5" s="346"/>
      <c r="E5" s="346"/>
      <c r="F5" s="346"/>
      <c r="G5" s="346" t="s">
        <v>93</v>
      </c>
      <c r="H5" s="346"/>
      <c r="I5" s="346"/>
      <c r="J5" s="346"/>
      <c r="K5" s="346"/>
      <c r="L5" s="346"/>
      <c r="M5" s="346"/>
      <c r="N5" s="346"/>
      <c r="O5" s="346"/>
    </row>
    <row r="6" spans="1:15" ht="15.75" x14ac:dyDescent="0.25">
      <c r="A6" s="346" t="s">
        <v>94</v>
      </c>
      <c r="B6" s="346"/>
      <c r="C6" s="346"/>
      <c r="D6" s="346" t="s">
        <v>95</v>
      </c>
      <c r="E6" s="346"/>
      <c r="F6" s="346"/>
      <c r="G6" s="346"/>
      <c r="H6" s="346"/>
      <c r="I6" s="346"/>
      <c r="J6" s="346"/>
      <c r="K6" s="346"/>
      <c r="L6" s="346"/>
      <c r="M6" s="346"/>
      <c r="N6" s="346"/>
      <c r="O6" s="346"/>
    </row>
    <row r="7" spans="1:15" ht="20.25" x14ac:dyDescent="0.3">
      <c r="A7" s="346" t="s">
        <v>96</v>
      </c>
      <c r="B7" s="347" t="s">
        <v>97</v>
      </c>
      <c r="C7" s="347" t="s">
        <v>344</v>
      </c>
      <c r="D7" s="347" t="s">
        <v>96</v>
      </c>
      <c r="E7" s="347" t="s">
        <v>97</v>
      </c>
      <c r="F7" s="347" t="s">
        <v>344</v>
      </c>
      <c r="G7" s="335" t="s">
        <v>386</v>
      </c>
      <c r="H7" s="335"/>
      <c r="I7" s="335"/>
      <c r="J7" s="335" t="s">
        <v>387</v>
      </c>
      <c r="K7" s="335"/>
      <c r="L7" s="335"/>
      <c r="M7" s="342" t="s">
        <v>388</v>
      </c>
      <c r="N7" s="343"/>
      <c r="O7" s="344"/>
    </row>
    <row r="8" spans="1:15" ht="36" customHeight="1" x14ac:dyDescent="0.25">
      <c r="A8" s="346"/>
      <c r="B8" s="347"/>
      <c r="C8" s="347"/>
      <c r="D8" s="347"/>
      <c r="E8" s="347"/>
      <c r="F8" s="347"/>
      <c r="G8" s="154" t="s">
        <v>98</v>
      </c>
      <c r="H8" s="154" t="s">
        <v>99</v>
      </c>
      <c r="I8" s="154" t="s">
        <v>100</v>
      </c>
      <c r="J8" s="154" t="s">
        <v>98</v>
      </c>
      <c r="K8" s="154" t="s">
        <v>99</v>
      </c>
      <c r="L8" s="154" t="s">
        <v>100</v>
      </c>
      <c r="M8" s="154" t="s">
        <v>98</v>
      </c>
      <c r="N8" s="154" t="s">
        <v>99</v>
      </c>
      <c r="O8" s="154" t="s">
        <v>100</v>
      </c>
    </row>
    <row r="9" spans="1:15" ht="15.75" x14ac:dyDescent="0.25">
      <c r="A9" s="73" t="s">
        <v>101</v>
      </c>
      <c r="B9" s="73" t="s">
        <v>102</v>
      </c>
      <c r="C9" s="73" t="s">
        <v>103</v>
      </c>
      <c r="D9" s="73" t="s">
        <v>104</v>
      </c>
      <c r="E9" s="73">
        <v>8</v>
      </c>
      <c r="F9" s="73">
        <v>13.5</v>
      </c>
      <c r="G9" s="74" t="s">
        <v>381</v>
      </c>
      <c r="H9" s="73">
        <v>100</v>
      </c>
      <c r="I9" s="194">
        <v>7.55</v>
      </c>
      <c r="J9" s="73"/>
      <c r="K9" s="73"/>
      <c r="L9" s="194"/>
      <c r="M9" s="73"/>
      <c r="N9" s="73"/>
      <c r="O9" s="154"/>
    </row>
    <row r="10" spans="1:15" ht="15.75" x14ac:dyDescent="0.25">
      <c r="A10" s="73"/>
      <c r="B10" s="73"/>
      <c r="C10" s="73"/>
      <c r="D10" s="73"/>
      <c r="E10" s="73"/>
      <c r="F10" s="73"/>
      <c r="G10" s="73" t="s">
        <v>427</v>
      </c>
      <c r="H10" s="73">
        <v>100</v>
      </c>
      <c r="I10" s="194">
        <v>6.8</v>
      </c>
      <c r="J10" s="73" t="s">
        <v>105</v>
      </c>
      <c r="K10" s="73">
        <v>100</v>
      </c>
      <c r="L10" s="194">
        <v>8.1118239999999986</v>
      </c>
      <c r="M10" s="73"/>
      <c r="N10" s="73"/>
      <c r="O10" s="154"/>
    </row>
    <row r="11" spans="1:15" ht="15.75" x14ac:dyDescent="0.25">
      <c r="A11" s="73" t="s">
        <v>106</v>
      </c>
      <c r="B11" s="73">
        <v>15</v>
      </c>
      <c r="C11" s="73">
        <v>18</v>
      </c>
      <c r="D11" s="73" t="s">
        <v>107</v>
      </c>
      <c r="E11" s="73">
        <v>10</v>
      </c>
      <c r="F11" s="73">
        <v>17.2</v>
      </c>
      <c r="G11" s="74" t="s">
        <v>108</v>
      </c>
      <c r="H11" s="73">
        <v>100</v>
      </c>
      <c r="I11" s="195">
        <v>7.7234919999999994</v>
      </c>
      <c r="J11" s="73" t="s">
        <v>109</v>
      </c>
      <c r="K11" s="73">
        <v>100</v>
      </c>
      <c r="L11" s="194">
        <v>9.4925599999999992</v>
      </c>
      <c r="M11" s="73" t="s">
        <v>110</v>
      </c>
      <c r="N11" s="73">
        <v>100</v>
      </c>
      <c r="O11" s="194">
        <v>15.037077999999998</v>
      </c>
    </row>
    <row r="12" spans="1:15" ht="15.75" x14ac:dyDescent="0.25">
      <c r="A12" s="73" t="s">
        <v>111</v>
      </c>
      <c r="B12" s="73">
        <v>20</v>
      </c>
      <c r="C12" s="73">
        <v>22</v>
      </c>
      <c r="D12" s="73" t="s">
        <v>112</v>
      </c>
      <c r="E12" s="73">
        <v>15</v>
      </c>
      <c r="F12" s="73">
        <v>21.3</v>
      </c>
      <c r="G12" s="74" t="s">
        <v>116</v>
      </c>
      <c r="H12" s="73">
        <v>100</v>
      </c>
      <c r="I12" s="195">
        <v>8.9316359999999992</v>
      </c>
      <c r="J12" s="73" t="s">
        <v>113</v>
      </c>
      <c r="K12" s="73">
        <v>100</v>
      </c>
      <c r="L12" s="194">
        <v>10.873296</v>
      </c>
      <c r="M12" s="73" t="s">
        <v>114</v>
      </c>
      <c r="N12" s="73">
        <v>100</v>
      </c>
      <c r="O12" s="194">
        <v>17.884845999999996</v>
      </c>
    </row>
    <row r="13" spans="1:15" ht="15.75" x14ac:dyDescent="0.25">
      <c r="A13" s="73" t="s">
        <v>115</v>
      </c>
      <c r="B13" s="73"/>
      <c r="C13" s="73"/>
      <c r="D13" s="73"/>
      <c r="E13" s="73"/>
      <c r="F13" s="73"/>
      <c r="G13" s="74" t="s">
        <v>120</v>
      </c>
      <c r="H13" s="73">
        <v>100</v>
      </c>
      <c r="I13" s="195">
        <v>8.6295999999999982</v>
      </c>
      <c r="J13" s="73" t="s">
        <v>117</v>
      </c>
      <c r="K13" s="73">
        <v>100</v>
      </c>
      <c r="L13" s="194">
        <v>14.023099999999999</v>
      </c>
      <c r="M13" s="73" t="s">
        <v>118</v>
      </c>
      <c r="N13" s="73">
        <v>100</v>
      </c>
      <c r="O13" s="194">
        <v>20.883631999999999</v>
      </c>
    </row>
    <row r="14" spans="1:15" ht="15.75" x14ac:dyDescent="0.25">
      <c r="A14" s="73" t="s">
        <v>119</v>
      </c>
      <c r="B14" s="73">
        <v>25</v>
      </c>
      <c r="C14" s="73">
        <v>28</v>
      </c>
      <c r="D14" s="73" t="s">
        <v>106</v>
      </c>
      <c r="E14" s="73">
        <v>20</v>
      </c>
      <c r="F14" s="73">
        <v>26.9</v>
      </c>
      <c r="G14" s="74" t="s">
        <v>123</v>
      </c>
      <c r="H14" s="73">
        <v>100</v>
      </c>
      <c r="I14" s="195">
        <v>10.290797999999999</v>
      </c>
      <c r="J14" s="73" t="s">
        <v>121</v>
      </c>
      <c r="K14" s="73">
        <v>100</v>
      </c>
      <c r="L14" s="194">
        <v>14.886059999999999</v>
      </c>
      <c r="M14" s="73" t="s">
        <v>122</v>
      </c>
      <c r="N14" s="73">
        <v>100</v>
      </c>
      <c r="O14" s="194">
        <v>21.983905999999998</v>
      </c>
    </row>
    <row r="15" spans="1:15" ht="15.75" x14ac:dyDescent="0.25">
      <c r="A15" s="73"/>
      <c r="B15" s="73"/>
      <c r="C15" s="73"/>
      <c r="D15" s="73"/>
      <c r="E15" s="73"/>
      <c r="F15" s="73">
        <v>30</v>
      </c>
      <c r="G15" s="74"/>
      <c r="H15" s="73"/>
      <c r="I15" s="195"/>
      <c r="J15" s="73" t="s">
        <v>124</v>
      </c>
      <c r="K15" s="73">
        <v>100</v>
      </c>
      <c r="L15" s="194">
        <v>16.46</v>
      </c>
      <c r="M15" s="73"/>
      <c r="N15" s="73"/>
      <c r="O15" s="194"/>
    </row>
    <row r="16" spans="1:15" ht="15.75" x14ac:dyDescent="0.25">
      <c r="A16" s="73" t="s">
        <v>125</v>
      </c>
      <c r="B16" s="73">
        <v>32</v>
      </c>
      <c r="C16" s="73">
        <v>35</v>
      </c>
      <c r="D16" s="73" t="s">
        <v>115</v>
      </c>
      <c r="E16" s="73">
        <v>25</v>
      </c>
      <c r="F16" s="73">
        <v>33.700000000000003</v>
      </c>
      <c r="G16" s="74" t="s">
        <v>130</v>
      </c>
      <c r="H16" s="73">
        <v>100</v>
      </c>
      <c r="I16" s="195">
        <v>14.605597999999997</v>
      </c>
      <c r="J16" s="73" t="s">
        <v>126</v>
      </c>
      <c r="K16" s="73">
        <v>50</v>
      </c>
      <c r="L16" s="195">
        <v>17.906420000000001</v>
      </c>
      <c r="M16" s="73" t="s">
        <v>127</v>
      </c>
      <c r="N16" s="73">
        <v>50</v>
      </c>
      <c r="O16" s="194">
        <v>23.860843999999997</v>
      </c>
    </row>
    <row r="17" spans="1:15" ht="15.75" x14ac:dyDescent="0.25">
      <c r="A17" s="73" t="s">
        <v>128</v>
      </c>
      <c r="B17" s="73">
        <v>40</v>
      </c>
      <c r="C17" s="73"/>
      <c r="D17" s="73" t="s">
        <v>129</v>
      </c>
      <c r="E17" s="73">
        <v>32</v>
      </c>
      <c r="F17" s="73">
        <v>42.4</v>
      </c>
      <c r="G17" s="74"/>
      <c r="H17" s="73"/>
      <c r="I17" s="75"/>
      <c r="J17" s="73" t="s">
        <v>131</v>
      </c>
      <c r="K17" s="73">
        <v>50</v>
      </c>
      <c r="L17" s="195">
        <v>20.06382</v>
      </c>
      <c r="M17" s="73" t="s">
        <v>132</v>
      </c>
      <c r="N17" s="73">
        <v>50</v>
      </c>
      <c r="O17" s="194">
        <v>34.302659999999996</v>
      </c>
    </row>
    <row r="18" spans="1:15" ht="15.75" x14ac:dyDescent="0.25">
      <c r="A18" s="73"/>
      <c r="B18" s="73"/>
      <c r="C18" s="73"/>
      <c r="D18" s="73"/>
      <c r="E18" s="73"/>
      <c r="F18" s="73">
        <v>44.5</v>
      </c>
      <c r="G18" s="73"/>
      <c r="H18" s="73"/>
      <c r="I18" s="73"/>
      <c r="J18" s="73" t="s">
        <v>133</v>
      </c>
      <c r="K18" s="73">
        <v>50</v>
      </c>
      <c r="L18" s="195">
        <v>23.709826</v>
      </c>
      <c r="M18" s="73" t="s">
        <v>134</v>
      </c>
      <c r="N18" s="73">
        <v>50</v>
      </c>
      <c r="O18" s="194">
        <v>39.113661999999991</v>
      </c>
    </row>
    <row r="19" spans="1:15" ht="15.75" x14ac:dyDescent="0.25">
      <c r="A19" s="73" t="s">
        <v>135</v>
      </c>
      <c r="B19" s="73"/>
      <c r="C19" s="73"/>
      <c r="D19" s="73" t="s">
        <v>136</v>
      </c>
      <c r="E19" s="73">
        <v>40</v>
      </c>
      <c r="F19" s="73">
        <v>48.3</v>
      </c>
      <c r="G19" s="73"/>
      <c r="H19" s="73"/>
      <c r="I19" s="73"/>
      <c r="J19" s="73" t="s">
        <v>137</v>
      </c>
      <c r="K19" s="73">
        <v>50</v>
      </c>
      <c r="L19" s="195">
        <v>29.470083999999996</v>
      </c>
      <c r="M19" s="73" t="s">
        <v>138</v>
      </c>
      <c r="N19" s="73">
        <v>50</v>
      </c>
      <c r="O19" s="194">
        <v>40.451249999999995</v>
      </c>
    </row>
    <row r="20" spans="1:15" ht="15.75" x14ac:dyDescent="0.25">
      <c r="A20" s="73" t="s">
        <v>139</v>
      </c>
      <c r="B20" s="73">
        <v>50</v>
      </c>
      <c r="C20" s="73">
        <v>54</v>
      </c>
      <c r="D20" s="73"/>
      <c r="E20" s="73"/>
      <c r="F20" s="73">
        <v>54</v>
      </c>
      <c r="G20" s="73"/>
      <c r="H20" s="73"/>
      <c r="I20" s="73"/>
      <c r="J20" s="73" t="s">
        <v>140</v>
      </c>
      <c r="K20" s="73">
        <v>50</v>
      </c>
      <c r="L20" s="195">
        <v>34.885157999999997</v>
      </c>
      <c r="M20" s="73" t="s">
        <v>141</v>
      </c>
      <c r="N20" s="73">
        <v>50</v>
      </c>
      <c r="O20" s="194">
        <v>48.131593999999993</v>
      </c>
    </row>
    <row r="21" spans="1:15" ht="15.75" x14ac:dyDescent="0.25">
      <c r="A21" s="73" t="s">
        <v>142</v>
      </c>
      <c r="B21" s="73"/>
      <c r="C21" s="73"/>
      <c r="D21" s="73" t="s">
        <v>143</v>
      </c>
      <c r="E21" s="73">
        <v>50</v>
      </c>
      <c r="F21" s="73">
        <v>60.3</v>
      </c>
      <c r="G21" s="73"/>
      <c r="H21" s="73"/>
      <c r="I21" s="73"/>
      <c r="J21" s="73" t="s">
        <v>144</v>
      </c>
      <c r="K21" s="73">
        <v>50</v>
      </c>
      <c r="L21" s="195">
        <v>40.839582</v>
      </c>
      <c r="M21" s="73" t="s">
        <v>145</v>
      </c>
      <c r="N21" s="73">
        <v>50</v>
      </c>
      <c r="O21" s="194">
        <v>55.833511999999992</v>
      </c>
    </row>
    <row r="22" spans="1:15" ht="15.75" x14ac:dyDescent="0.25">
      <c r="A22" s="73"/>
      <c r="B22" s="73"/>
      <c r="C22" s="73"/>
      <c r="D22" s="73"/>
      <c r="E22" s="73"/>
      <c r="F22" s="73"/>
      <c r="G22" s="73"/>
      <c r="H22" s="73"/>
      <c r="I22" s="73"/>
      <c r="J22" s="73" t="s">
        <v>428</v>
      </c>
      <c r="K22" s="73">
        <v>50</v>
      </c>
      <c r="L22" s="195">
        <v>40.56</v>
      </c>
      <c r="M22" s="73" t="s">
        <v>429</v>
      </c>
      <c r="N22" s="73">
        <v>50</v>
      </c>
      <c r="O22" s="194">
        <v>55.46</v>
      </c>
    </row>
    <row r="23" spans="1:15" ht="15.75" x14ac:dyDescent="0.25">
      <c r="A23" s="73"/>
      <c r="B23" s="73"/>
      <c r="C23" s="73"/>
      <c r="D23" s="73"/>
      <c r="E23" s="73"/>
      <c r="F23" s="73"/>
      <c r="G23" s="73"/>
      <c r="H23" s="73"/>
      <c r="I23" s="73"/>
      <c r="J23" s="73" t="s">
        <v>146</v>
      </c>
      <c r="K23" s="73">
        <v>50</v>
      </c>
      <c r="L23" s="195">
        <v>58.573409999999996</v>
      </c>
      <c r="M23" s="73" t="s">
        <v>147</v>
      </c>
      <c r="N23" s="73">
        <v>30</v>
      </c>
      <c r="O23" s="194">
        <v>64.506259999999997</v>
      </c>
    </row>
    <row r="24" spans="1:15" ht="15.75" x14ac:dyDescent="0.25">
      <c r="A24" s="73"/>
      <c r="B24" s="73"/>
      <c r="C24" s="73"/>
      <c r="D24" s="73"/>
      <c r="E24" s="73"/>
      <c r="F24" s="73"/>
      <c r="G24" s="73"/>
      <c r="H24" s="73"/>
      <c r="I24" s="73"/>
      <c r="J24" s="73" t="s">
        <v>148</v>
      </c>
      <c r="K24" s="73">
        <v>30</v>
      </c>
      <c r="L24" s="195">
        <v>60.040441999999992</v>
      </c>
      <c r="M24" s="73" t="s">
        <v>149</v>
      </c>
      <c r="N24" s="73">
        <v>30</v>
      </c>
      <c r="O24" s="194">
        <v>67.095140000000001</v>
      </c>
    </row>
    <row r="25" spans="1:15" ht="15.75" x14ac:dyDescent="0.25">
      <c r="A25" s="73" t="s">
        <v>150</v>
      </c>
      <c r="B25" s="73">
        <v>65</v>
      </c>
      <c r="C25" s="73">
        <v>76.099999999999994</v>
      </c>
      <c r="D25" s="73" t="s">
        <v>151</v>
      </c>
      <c r="E25" s="73">
        <v>65</v>
      </c>
      <c r="F25" s="73">
        <v>76.099999999999994</v>
      </c>
      <c r="G25" s="73"/>
      <c r="H25" s="73"/>
      <c r="I25" s="73"/>
      <c r="J25" s="73" t="s">
        <v>152</v>
      </c>
      <c r="K25" s="73">
        <v>30</v>
      </c>
      <c r="L25" s="195">
        <v>75.012798000000004</v>
      </c>
      <c r="M25" s="73" t="s">
        <v>153</v>
      </c>
      <c r="N25" s="73">
        <v>30</v>
      </c>
      <c r="O25" s="194">
        <v>95.270783999999978</v>
      </c>
    </row>
    <row r="26" spans="1:15" ht="15.75" x14ac:dyDescent="0.25">
      <c r="A26" s="73"/>
      <c r="B26" s="73"/>
      <c r="C26" s="73"/>
      <c r="D26" s="73"/>
      <c r="E26" s="73"/>
      <c r="F26" s="73"/>
      <c r="G26" s="73"/>
      <c r="H26" s="73"/>
      <c r="I26" s="73"/>
      <c r="J26" s="73" t="s">
        <v>154</v>
      </c>
      <c r="K26" s="73">
        <v>20</v>
      </c>
      <c r="L26" s="195">
        <v>81.981200000000001</v>
      </c>
      <c r="M26" s="73" t="s">
        <v>155</v>
      </c>
      <c r="N26" s="73">
        <v>30</v>
      </c>
      <c r="O26" s="194">
        <v>104.59075199999999</v>
      </c>
    </row>
    <row r="27" spans="1:15" ht="15.75" x14ac:dyDescent="0.25">
      <c r="A27" s="73"/>
      <c r="B27" s="73"/>
      <c r="C27" s="73"/>
      <c r="D27" s="73"/>
      <c r="E27" s="73"/>
      <c r="F27" s="73"/>
      <c r="G27" s="73"/>
      <c r="H27" s="73"/>
      <c r="I27" s="73"/>
      <c r="J27" s="73" t="s">
        <v>430</v>
      </c>
      <c r="K27" s="73">
        <v>20</v>
      </c>
      <c r="L27" s="195">
        <v>88.8</v>
      </c>
      <c r="M27" s="73" t="s">
        <v>431</v>
      </c>
      <c r="N27" s="73">
        <v>30</v>
      </c>
      <c r="O27" s="194">
        <v>119.32</v>
      </c>
    </row>
    <row r="28" spans="1:15" ht="15.75" x14ac:dyDescent="0.25">
      <c r="A28" s="73"/>
      <c r="B28" s="73"/>
      <c r="C28" s="73"/>
      <c r="D28" s="73"/>
      <c r="E28" s="73"/>
      <c r="F28" s="73"/>
      <c r="G28" s="73"/>
      <c r="H28" s="73"/>
      <c r="I28" s="73"/>
      <c r="J28" s="73" t="s">
        <v>156</v>
      </c>
      <c r="K28" s="73">
        <v>20</v>
      </c>
      <c r="L28" s="195">
        <v>170</v>
      </c>
      <c r="M28" s="73" t="s">
        <v>382</v>
      </c>
      <c r="N28" s="73">
        <v>30</v>
      </c>
      <c r="O28" s="194">
        <v>238</v>
      </c>
    </row>
    <row r="29" spans="1:15" ht="15.75" x14ac:dyDescent="0.25">
      <c r="A29" s="336" t="s">
        <v>157</v>
      </c>
      <c r="B29" s="336"/>
      <c r="C29" s="336"/>
      <c r="D29" s="336"/>
      <c r="E29" s="336"/>
      <c r="F29" s="336"/>
      <c r="G29" s="336"/>
      <c r="H29" s="336"/>
      <c r="I29" s="336"/>
      <c r="J29" s="336"/>
      <c r="K29" s="336"/>
      <c r="L29" s="336"/>
      <c r="M29" s="336"/>
      <c r="N29" s="336"/>
      <c r="O29" s="336"/>
    </row>
    <row r="30" spans="1:15" ht="23.25" customHeight="1" x14ac:dyDescent="0.25">
      <c r="A30" s="337" t="s">
        <v>158</v>
      </c>
      <c r="B30" s="337"/>
      <c r="C30" s="337"/>
      <c r="D30" s="337"/>
      <c r="E30" s="337"/>
      <c r="F30" s="337"/>
      <c r="G30" s="337"/>
      <c r="H30" s="338" t="s">
        <v>159</v>
      </c>
      <c r="I30" s="338"/>
      <c r="J30" s="338"/>
      <c r="K30" s="338"/>
      <c r="L30" s="338"/>
      <c r="M30" s="339"/>
      <c r="N30" s="340"/>
      <c r="O30" s="341"/>
    </row>
    <row r="31" spans="1:15" ht="15.75" x14ac:dyDescent="0.25">
      <c r="A31" s="328" t="s">
        <v>160</v>
      </c>
      <c r="B31" s="328"/>
      <c r="C31" s="328"/>
      <c r="D31" s="328"/>
      <c r="E31" s="328"/>
      <c r="F31" s="328"/>
      <c r="G31" s="328"/>
      <c r="H31" s="329">
        <v>5.18</v>
      </c>
      <c r="I31" s="330"/>
      <c r="J31" s="330"/>
      <c r="K31" s="330"/>
      <c r="L31" s="331"/>
      <c r="M31" s="155"/>
      <c r="N31" s="33"/>
      <c r="O31" s="34"/>
    </row>
    <row r="32" spans="1:15" ht="15.75" x14ac:dyDescent="0.25">
      <c r="A32" s="328" t="s">
        <v>161</v>
      </c>
      <c r="B32" s="328"/>
      <c r="C32" s="328"/>
      <c r="D32" s="328"/>
      <c r="E32" s="328"/>
      <c r="F32" s="328"/>
      <c r="G32" s="328"/>
      <c r="H32" s="329">
        <v>5.92</v>
      </c>
      <c r="I32" s="330"/>
      <c r="J32" s="330"/>
      <c r="K32" s="330"/>
      <c r="L32" s="331"/>
      <c r="M32" s="155"/>
      <c r="N32" s="33"/>
      <c r="O32" s="34"/>
    </row>
    <row r="33" spans="1:15" ht="15.75" x14ac:dyDescent="0.25">
      <c r="A33" s="328" t="s">
        <v>162</v>
      </c>
      <c r="B33" s="328"/>
      <c r="C33" s="328"/>
      <c r="D33" s="328"/>
      <c r="E33" s="328"/>
      <c r="F33" s="328"/>
      <c r="G33" s="328"/>
      <c r="H33" s="329">
        <v>7.11</v>
      </c>
      <c r="I33" s="330"/>
      <c r="J33" s="330"/>
      <c r="K33" s="330"/>
      <c r="L33" s="331"/>
      <c r="M33" s="155"/>
      <c r="N33" s="33"/>
      <c r="O33" s="34"/>
    </row>
    <row r="34" spans="1:15" ht="15.75" x14ac:dyDescent="0.25">
      <c r="A34" s="328" t="s">
        <v>163</v>
      </c>
      <c r="B34" s="328"/>
      <c r="C34" s="328"/>
      <c r="D34" s="328"/>
      <c r="E34" s="328"/>
      <c r="F34" s="328"/>
      <c r="G34" s="328"/>
      <c r="H34" s="329">
        <v>8.85</v>
      </c>
      <c r="I34" s="330"/>
      <c r="J34" s="330"/>
      <c r="K34" s="330"/>
      <c r="L34" s="331"/>
      <c r="M34" s="155"/>
      <c r="N34" s="33"/>
      <c r="O34" s="34"/>
    </row>
    <row r="35" spans="1:15" ht="15.75" x14ac:dyDescent="0.25">
      <c r="A35" s="328" t="s">
        <v>164</v>
      </c>
      <c r="B35" s="328"/>
      <c r="C35" s="328"/>
      <c r="D35" s="328"/>
      <c r="E35" s="328"/>
      <c r="F35" s="328"/>
      <c r="G35" s="328"/>
      <c r="H35" s="329">
        <v>10.89</v>
      </c>
      <c r="I35" s="330"/>
      <c r="J35" s="330"/>
      <c r="K35" s="330"/>
      <c r="L35" s="331"/>
      <c r="M35" s="155"/>
      <c r="N35" s="33"/>
      <c r="O35" s="34"/>
    </row>
    <row r="36" spans="1:15" ht="15.75" x14ac:dyDescent="0.25">
      <c r="A36" s="328" t="s">
        <v>165</v>
      </c>
      <c r="B36" s="328"/>
      <c r="C36" s="328"/>
      <c r="D36" s="328"/>
      <c r="E36" s="328"/>
      <c r="F36" s="328"/>
      <c r="G36" s="328"/>
      <c r="H36" s="329">
        <v>15.41</v>
      </c>
      <c r="I36" s="330"/>
      <c r="J36" s="330"/>
      <c r="K36" s="330"/>
      <c r="L36" s="331"/>
      <c r="M36" s="155"/>
      <c r="N36" s="33"/>
      <c r="O36" s="34"/>
    </row>
    <row r="37" spans="1:15" ht="15.75" x14ac:dyDescent="0.25">
      <c r="A37" s="328" t="s">
        <v>166</v>
      </c>
      <c r="B37" s="328"/>
      <c r="C37" s="328"/>
      <c r="D37" s="328"/>
      <c r="E37" s="328"/>
      <c r="F37" s="328"/>
      <c r="G37" s="328"/>
      <c r="H37" s="329">
        <v>20.57</v>
      </c>
      <c r="I37" s="330"/>
      <c r="J37" s="330"/>
      <c r="K37" s="330"/>
      <c r="L37" s="331"/>
      <c r="M37" s="155"/>
      <c r="N37" s="33"/>
      <c r="O37" s="34"/>
    </row>
    <row r="38" spans="1:15" ht="15.75" x14ac:dyDescent="0.25">
      <c r="A38" s="328" t="s">
        <v>167</v>
      </c>
      <c r="B38" s="328"/>
      <c r="C38" s="328"/>
      <c r="D38" s="328"/>
      <c r="E38" s="328"/>
      <c r="F38" s="328"/>
      <c r="G38" s="328"/>
      <c r="H38" s="329">
        <v>34.07</v>
      </c>
      <c r="I38" s="330"/>
      <c r="J38" s="330"/>
      <c r="K38" s="330"/>
      <c r="L38" s="331"/>
      <c r="M38" s="155"/>
      <c r="N38" s="33"/>
      <c r="O38" s="34"/>
    </row>
    <row r="39" spans="1:15" ht="15.75" x14ac:dyDescent="0.25">
      <c r="A39" s="328" t="s">
        <v>168</v>
      </c>
      <c r="B39" s="328"/>
      <c r="C39" s="328"/>
      <c r="D39" s="328"/>
      <c r="E39" s="328"/>
      <c r="F39" s="328"/>
      <c r="G39" s="328"/>
      <c r="H39" s="329">
        <v>51.6</v>
      </c>
      <c r="I39" s="330"/>
      <c r="J39" s="330"/>
      <c r="K39" s="330"/>
      <c r="L39" s="331"/>
      <c r="M39" s="332"/>
      <c r="N39" s="333"/>
      <c r="O39" s="334"/>
    </row>
    <row r="46" spans="1:15" ht="21" customHeight="1" x14ac:dyDescent="0.25"/>
  </sheetData>
  <mergeCells count="37">
    <mergeCell ref="J7:L7"/>
    <mergeCell ref="A1:O1"/>
    <mergeCell ref="A5:F5"/>
    <mergeCell ref="G5:O6"/>
    <mergeCell ref="A6:C6"/>
    <mergeCell ref="D6:F6"/>
    <mergeCell ref="M7:O7"/>
    <mergeCell ref="A7:A8"/>
    <mergeCell ref="B7:B8"/>
    <mergeCell ref="C7:C8"/>
    <mergeCell ref="D7:D8"/>
    <mergeCell ref="E7:E8"/>
    <mergeCell ref="F7:F8"/>
    <mergeCell ref="G7:I7"/>
    <mergeCell ref="A29:O29"/>
    <mergeCell ref="A31:G31"/>
    <mergeCell ref="H31:L31"/>
    <mergeCell ref="A32:G32"/>
    <mergeCell ref="H32:L32"/>
    <mergeCell ref="A30:G30"/>
    <mergeCell ref="H30:L30"/>
    <mergeCell ref="M30:O30"/>
    <mergeCell ref="A33:G33"/>
    <mergeCell ref="H33:L33"/>
    <mergeCell ref="A34:G34"/>
    <mergeCell ref="H34:L34"/>
    <mergeCell ref="A35:G35"/>
    <mergeCell ref="H35:L35"/>
    <mergeCell ref="A36:G36"/>
    <mergeCell ref="H36:L36"/>
    <mergeCell ref="M39:O39"/>
    <mergeCell ref="A37:G37"/>
    <mergeCell ref="H37:L37"/>
    <mergeCell ref="A38:G38"/>
    <mergeCell ref="H38:L38"/>
    <mergeCell ref="A39:G39"/>
    <mergeCell ref="H39:L39"/>
  </mergeCells>
  <phoneticPr fontId="45" type="noConversion"/>
  <pageMargins left="0.7" right="0.7" top="0.75" bottom="0.75" header="0.3" footer="0.3"/>
  <pageSetup paperSize="9" scale="5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/>
  </sheetPr>
  <dimension ref="A1:G43"/>
  <sheetViews>
    <sheetView topLeftCell="A34" zoomScale="85" zoomScaleNormal="85" workbookViewId="0">
      <selection activeCell="H34" sqref="H1:V1048576"/>
    </sheetView>
  </sheetViews>
  <sheetFormatPr defaultRowHeight="15" x14ac:dyDescent="0.25"/>
  <cols>
    <col min="1" max="1" width="29.7109375" customWidth="1"/>
    <col min="2" max="2" width="48.28515625" customWidth="1"/>
    <col min="3" max="3" width="12.140625" customWidth="1"/>
    <col min="4" max="4" width="9.42578125" customWidth="1"/>
    <col min="5" max="5" width="12.28515625" customWidth="1"/>
    <col min="6" max="6" width="16.28515625" customWidth="1"/>
    <col min="7" max="7" width="17.85546875" customWidth="1"/>
  </cols>
  <sheetData>
    <row r="1" spans="1:7" ht="117.75" customHeight="1" x14ac:dyDescent="0.25"/>
    <row r="2" spans="1:7" ht="50.25" customHeight="1" x14ac:dyDescent="0.25">
      <c r="A2" s="1"/>
      <c r="B2" s="2" t="s">
        <v>0</v>
      </c>
      <c r="C2" s="3" t="s">
        <v>1</v>
      </c>
      <c r="D2" s="3" t="s">
        <v>2</v>
      </c>
      <c r="E2" s="3" t="s">
        <v>3</v>
      </c>
      <c r="F2" s="3" t="s">
        <v>4</v>
      </c>
      <c r="G2" s="3" t="s">
        <v>5</v>
      </c>
    </row>
    <row r="3" spans="1:7" ht="18" x14ac:dyDescent="0.25">
      <c r="A3" s="218" t="s">
        <v>49</v>
      </c>
      <c r="B3" s="348"/>
      <c r="C3" s="348"/>
      <c r="D3" s="348"/>
      <c r="E3" s="348"/>
      <c r="F3" s="348"/>
      <c r="G3" s="348"/>
    </row>
    <row r="4" spans="1:7" ht="15.75" x14ac:dyDescent="0.25">
      <c r="A4" s="225"/>
      <c r="B4" s="98" t="s">
        <v>50</v>
      </c>
      <c r="C4" s="99">
        <v>50</v>
      </c>
      <c r="D4" s="99">
        <v>1</v>
      </c>
      <c r="E4" s="99">
        <v>50</v>
      </c>
      <c r="F4" s="100">
        <v>130.08509279999996</v>
      </c>
      <c r="G4" s="101">
        <f>E4*F4</f>
        <v>6504.2546399999974</v>
      </c>
    </row>
    <row r="5" spans="1:7" ht="15.75" x14ac:dyDescent="0.25">
      <c r="A5" s="226"/>
      <c r="B5" s="102" t="s">
        <v>51</v>
      </c>
      <c r="C5" s="103">
        <v>50</v>
      </c>
      <c r="D5" s="103">
        <v>1</v>
      </c>
      <c r="E5" s="103">
        <v>50</v>
      </c>
      <c r="F5" s="104">
        <v>186.16337999999999</v>
      </c>
      <c r="G5" s="101">
        <f t="shared" ref="G5:G15" si="0">E5*F5</f>
        <v>9308.1689999999999</v>
      </c>
    </row>
    <row r="6" spans="1:7" ht="15.75" x14ac:dyDescent="0.25">
      <c r="A6" s="226"/>
      <c r="B6" s="102" t="s">
        <v>52</v>
      </c>
      <c r="C6" s="103">
        <v>50</v>
      </c>
      <c r="D6" s="103">
        <v>1</v>
      </c>
      <c r="E6" s="103">
        <v>50</v>
      </c>
      <c r="F6" s="104">
        <v>217.16369999999998</v>
      </c>
      <c r="G6" s="101">
        <f t="shared" si="0"/>
        <v>10858.184999999999</v>
      </c>
    </row>
    <row r="7" spans="1:7" ht="15.75" x14ac:dyDescent="0.25">
      <c r="A7" s="226"/>
      <c r="B7" s="102" t="s">
        <v>53</v>
      </c>
      <c r="C7" s="103">
        <v>50</v>
      </c>
      <c r="D7" s="103">
        <v>1</v>
      </c>
      <c r="E7" s="103">
        <v>50</v>
      </c>
      <c r="F7" s="104">
        <v>308</v>
      </c>
      <c r="G7" s="101">
        <f t="shared" si="0"/>
        <v>15400</v>
      </c>
    </row>
    <row r="8" spans="1:7" ht="15.75" x14ac:dyDescent="0.25">
      <c r="A8" s="226"/>
      <c r="B8" s="102" t="s">
        <v>54</v>
      </c>
      <c r="C8" s="103">
        <v>25</v>
      </c>
      <c r="D8" s="103">
        <v>1</v>
      </c>
      <c r="E8" s="103">
        <v>25</v>
      </c>
      <c r="F8" s="104">
        <v>430.61381999999992</v>
      </c>
      <c r="G8" s="101">
        <f t="shared" si="0"/>
        <v>10765.345499999998</v>
      </c>
    </row>
    <row r="9" spans="1:7" ht="16.5" thickBot="1" x14ac:dyDescent="0.3">
      <c r="A9" s="227"/>
      <c r="B9" s="105" t="s">
        <v>55</v>
      </c>
      <c r="C9" s="106">
        <v>25</v>
      </c>
      <c r="D9" s="106">
        <v>1</v>
      </c>
      <c r="E9" s="106">
        <v>25</v>
      </c>
      <c r="F9" s="107">
        <v>546.54209999999989</v>
      </c>
      <c r="G9" s="101">
        <f t="shared" si="0"/>
        <v>13663.552499999998</v>
      </c>
    </row>
    <row r="10" spans="1:7" ht="15.75" x14ac:dyDescent="0.25">
      <c r="A10" s="233"/>
      <c r="B10" s="98" t="s">
        <v>56</v>
      </c>
      <c r="C10" s="99">
        <v>50</v>
      </c>
      <c r="D10" s="99">
        <v>1</v>
      </c>
      <c r="E10" s="99">
        <v>50</v>
      </c>
      <c r="F10" s="100">
        <v>154.00592999999998</v>
      </c>
      <c r="G10" s="101">
        <f t="shared" si="0"/>
        <v>7700.2964999999986</v>
      </c>
    </row>
    <row r="11" spans="1:7" ht="15.75" x14ac:dyDescent="0.25">
      <c r="A11" s="226"/>
      <c r="B11" s="102" t="s">
        <v>57</v>
      </c>
      <c r="C11" s="103">
        <v>50</v>
      </c>
      <c r="D11" s="103">
        <v>1</v>
      </c>
      <c r="E11" s="103">
        <v>50</v>
      </c>
      <c r="F11" s="104">
        <v>212.42081249999995</v>
      </c>
      <c r="G11" s="101">
        <f t="shared" si="0"/>
        <v>10621.040624999998</v>
      </c>
    </row>
    <row r="12" spans="1:7" ht="15.75" x14ac:dyDescent="0.25">
      <c r="A12" s="226"/>
      <c r="B12" s="102" t="s">
        <v>58</v>
      </c>
      <c r="C12" s="103">
        <v>50</v>
      </c>
      <c r="D12" s="103">
        <v>1</v>
      </c>
      <c r="E12" s="103">
        <v>50</v>
      </c>
      <c r="F12" s="104">
        <v>244.71281249999998</v>
      </c>
      <c r="G12" s="101">
        <f t="shared" si="0"/>
        <v>12235.640625</v>
      </c>
    </row>
    <row r="13" spans="1:7" ht="15.75" x14ac:dyDescent="0.25">
      <c r="A13" s="226"/>
      <c r="B13" s="102" t="s">
        <v>59</v>
      </c>
      <c r="C13" s="108">
        <v>50</v>
      </c>
      <c r="D13" s="108">
        <v>1</v>
      </c>
      <c r="E13" s="103">
        <v>50</v>
      </c>
      <c r="F13" s="104">
        <v>296.00999999999993</v>
      </c>
      <c r="G13" s="101">
        <f t="shared" si="0"/>
        <v>14800.499999999996</v>
      </c>
    </row>
    <row r="14" spans="1:7" ht="15.75" x14ac:dyDescent="0.25">
      <c r="A14" s="226"/>
      <c r="B14" s="102" t="s">
        <v>60</v>
      </c>
      <c r="C14" s="108">
        <v>25</v>
      </c>
      <c r="D14" s="108">
        <v>1</v>
      </c>
      <c r="E14" s="103">
        <v>25</v>
      </c>
      <c r="F14" s="104">
        <v>467.05668749999995</v>
      </c>
      <c r="G14" s="101">
        <f t="shared" si="0"/>
        <v>11676.417187499999</v>
      </c>
    </row>
    <row r="15" spans="1:7" ht="15.75" x14ac:dyDescent="0.25">
      <c r="A15" s="234"/>
      <c r="B15" s="109" t="s">
        <v>61</v>
      </c>
      <c r="C15" s="110">
        <v>25</v>
      </c>
      <c r="D15" s="110">
        <v>1</v>
      </c>
      <c r="E15" s="111">
        <v>25</v>
      </c>
      <c r="F15" s="112">
        <v>587.81531249999989</v>
      </c>
      <c r="G15" s="101">
        <f t="shared" si="0"/>
        <v>14695.382812499996</v>
      </c>
    </row>
    <row r="16" spans="1:7" ht="19.5" thickBot="1" x14ac:dyDescent="0.3">
      <c r="A16" s="353" t="s">
        <v>90</v>
      </c>
      <c r="B16" s="354"/>
      <c r="C16" s="354"/>
      <c r="D16" s="354"/>
      <c r="E16" s="354"/>
      <c r="F16" s="354"/>
      <c r="G16" s="354"/>
    </row>
    <row r="17" spans="1:7" ht="15.75" x14ac:dyDescent="0.25">
      <c r="A17" s="233"/>
      <c r="B17" s="98" t="s">
        <v>62</v>
      </c>
      <c r="C17" s="99">
        <v>50</v>
      </c>
      <c r="D17" s="99">
        <v>1</v>
      </c>
      <c r="E17" s="99">
        <v>50</v>
      </c>
      <c r="F17" s="100">
        <v>220</v>
      </c>
      <c r="G17" s="101">
        <f t="shared" ref="G17:G22" si="1">E17*F17</f>
        <v>11000</v>
      </c>
    </row>
    <row r="18" spans="1:7" ht="15.75" x14ac:dyDescent="0.25">
      <c r="A18" s="226"/>
      <c r="B18" s="102" t="s">
        <v>63</v>
      </c>
      <c r="C18" s="103">
        <v>50</v>
      </c>
      <c r="D18" s="103">
        <v>1</v>
      </c>
      <c r="E18" s="103">
        <v>50</v>
      </c>
      <c r="F18" s="104">
        <v>274</v>
      </c>
      <c r="G18" s="101">
        <f t="shared" si="1"/>
        <v>13700</v>
      </c>
    </row>
    <row r="19" spans="1:7" ht="15.75" x14ac:dyDescent="0.25">
      <c r="A19" s="226"/>
      <c r="B19" s="102" t="s">
        <v>64</v>
      </c>
      <c r="C19" s="103">
        <v>50</v>
      </c>
      <c r="D19" s="103">
        <v>1</v>
      </c>
      <c r="E19" s="103">
        <v>50</v>
      </c>
      <c r="F19" s="104">
        <v>310</v>
      </c>
      <c r="G19" s="101">
        <f t="shared" si="1"/>
        <v>15500</v>
      </c>
    </row>
    <row r="20" spans="1:7" ht="15.75" x14ac:dyDescent="0.25">
      <c r="A20" s="226"/>
      <c r="B20" s="102" t="s">
        <v>65</v>
      </c>
      <c r="C20" s="103">
        <v>50</v>
      </c>
      <c r="D20" s="103">
        <v>1</v>
      </c>
      <c r="E20" s="103">
        <v>50</v>
      </c>
      <c r="F20" s="104">
        <v>360</v>
      </c>
      <c r="G20" s="101">
        <f t="shared" si="1"/>
        <v>18000</v>
      </c>
    </row>
    <row r="21" spans="1:7" ht="15.75" x14ac:dyDescent="0.25">
      <c r="A21" s="226"/>
      <c r="B21" s="102" t="s">
        <v>66</v>
      </c>
      <c r="C21" s="103">
        <v>30</v>
      </c>
      <c r="D21" s="103">
        <v>1</v>
      </c>
      <c r="E21" s="103">
        <v>30</v>
      </c>
      <c r="F21" s="104">
        <v>525</v>
      </c>
      <c r="G21" s="101">
        <f t="shared" si="1"/>
        <v>15750</v>
      </c>
    </row>
    <row r="22" spans="1:7" ht="15.75" x14ac:dyDescent="0.25">
      <c r="A22" s="234"/>
      <c r="B22" s="109" t="s">
        <v>67</v>
      </c>
      <c r="C22" s="111">
        <v>30</v>
      </c>
      <c r="D22" s="111">
        <v>1</v>
      </c>
      <c r="E22" s="111">
        <v>30</v>
      </c>
      <c r="F22" s="112">
        <v>675</v>
      </c>
      <c r="G22" s="101">
        <f t="shared" si="1"/>
        <v>20250</v>
      </c>
    </row>
    <row r="23" spans="1:7" ht="18.75" thickBot="1" x14ac:dyDescent="0.3">
      <c r="A23" s="355" t="s">
        <v>91</v>
      </c>
      <c r="B23" s="356"/>
      <c r="C23" s="356"/>
      <c r="D23" s="356"/>
      <c r="E23" s="356"/>
      <c r="F23" s="356"/>
      <c r="G23" s="356"/>
    </row>
    <row r="24" spans="1:7" ht="15.75" x14ac:dyDescent="0.25">
      <c r="A24" s="233"/>
      <c r="B24" s="98" t="s">
        <v>68</v>
      </c>
      <c r="C24" s="99">
        <v>50</v>
      </c>
      <c r="D24" s="113">
        <v>1</v>
      </c>
      <c r="E24" s="99">
        <v>50</v>
      </c>
      <c r="F24" s="114">
        <v>230</v>
      </c>
      <c r="G24" s="101">
        <f t="shared" ref="G24:G29" si="2">F24*E24</f>
        <v>11500</v>
      </c>
    </row>
    <row r="25" spans="1:7" ht="15.75" x14ac:dyDescent="0.25">
      <c r="A25" s="226"/>
      <c r="B25" s="102" t="s">
        <v>69</v>
      </c>
      <c r="C25" s="103">
        <v>50</v>
      </c>
      <c r="D25" s="115">
        <v>1</v>
      </c>
      <c r="E25" s="103">
        <v>50</v>
      </c>
      <c r="F25" s="116">
        <v>295</v>
      </c>
      <c r="G25" s="101">
        <f t="shared" si="2"/>
        <v>14750</v>
      </c>
    </row>
    <row r="26" spans="1:7" ht="15.75" x14ac:dyDescent="0.25">
      <c r="A26" s="226"/>
      <c r="B26" s="102" t="s">
        <v>70</v>
      </c>
      <c r="C26" s="103">
        <v>50</v>
      </c>
      <c r="D26" s="115">
        <v>1</v>
      </c>
      <c r="E26" s="103">
        <v>50</v>
      </c>
      <c r="F26" s="116">
        <v>330</v>
      </c>
      <c r="G26" s="101">
        <f t="shared" si="2"/>
        <v>16500</v>
      </c>
    </row>
    <row r="27" spans="1:7" ht="15.75" x14ac:dyDescent="0.25">
      <c r="A27" s="226"/>
      <c r="B27" s="102" t="s">
        <v>71</v>
      </c>
      <c r="C27" s="103">
        <v>50</v>
      </c>
      <c r="D27" s="115">
        <v>1</v>
      </c>
      <c r="E27" s="103">
        <v>50</v>
      </c>
      <c r="F27" s="116">
        <v>370</v>
      </c>
      <c r="G27" s="101">
        <f t="shared" si="2"/>
        <v>18500</v>
      </c>
    </row>
    <row r="28" spans="1:7" ht="15.75" x14ac:dyDescent="0.25">
      <c r="A28" s="226"/>
      <c r="B28" s="102" t="s">
        <v>72</v>
      </c>
      <c r="C28" s="103">
        <v>25</v>
      </c>
      <c r="D28" s="115">
        <v>1</v>
      </c>
      <c r="E28" s="103">
        <v>25</v>
      </c>
      <c r="F28" s="116">
        <v>564</v>
      </c>
      <c r="G28" s="101">
        <f t="shared" si="2"/>
        <v>14100</v>
      </c>
    </row>
    <row r="29" spans="1:7" ht="15.75" x14ac:dyDescent="0.25">
      <c r="A29" s="234"/>
      <c r="B29" s="109" t="s">
        <v>73</v>
      </c>
      <c r="C29" s="111">
        <v>25</v>
      </c>
      <c r="D29" s="117">
        <v>1</v>
      </c>
      <c r="E29" s="111">
        <v>25</v>
      </c>
      <c r="F29" s="118">
        <v>682</v>
      </c>
      <c r="G29" s="101">
        <f t="shared" si="2"/>
        <v>17050</v>
      </c>
    </row>
    <row r="30" spans="1:7" ht="18" x14ac:dyDescent="0.25">
      <c r="A30" s="218" t="s">
        <v>74</v>
      </c>
      <c r="B30" s="219"/>
      <c r="C30" s="219"/>
      <c r="D30" s="219"/>
      <c r="E30" s="219"/>
      <c r="F30" s="219"/>
      <c r="G30" s="219"/>
    </row>
    <row r="31" spans="1:7" ht="36" customHeight="1" x14ac:dyDescent="0.25">
      <c r="A31" s="351"/>
      <c r="B31" s="102" t="s">
        <v>75</v>
      </c>
      <c r="C31" s="103">
        <v>14</v>
      </c>
      <c r="D31" s="103">
        <v>0.5</v>
      </c>
      <c r="E31" s="103">
        <v>7</v>
      </c>
      <c r="F31" s="104">
        <v>280</v>
      </c>
      <c r="G31" s="119">
        <f>F31*E31</f>
        <v>1960</v>
      </c>
    </row>
    <row r="32" spans="1:7" ht="38.25" customHeight="1" x14ac:dyDescent="0.25">
      <c r="A32" s="352"/>
      <c r="B32" s="102" t="s">
        <v>76</v>
      </c>
      <c r="C32" s="103">
        <v>14</v>
      </c>
      <c r="D32" s="103">
        <v>0.5</v>
      </c>
      <c r="E32" s="103">
        <v>7</v>
      </c>
      <c r="F32" s="104">
        <v>360</v>
      </c>
      <c r="G32" s="119">
        <f>F32*E32</f>
        <v>2520</v>
      </c>
    </row>
    <row r="33" spans="1:7" ht="18" x14ac:dyDescent="0.25">
      <c r="A33" s="218" t="s">
        <v>83</v>
      </c>
      <c r="B33" s="348"/>
      <c r="C33" s="348"/>
      <c r="D33" s="348"/>
      <c r="E33" s="348"/>
      <c r="F33" s="348"/>
      <c r="G33" s="348"/>
    </row>
    <row r="34" spans="1:7" ht="54" customHeight="1" x14ac:dyDescent="0.25">
      <c r="A34" s="29"/>
      <c r="B34" s="183" t="s">
        <v>84</v>
      </c>
      <c r="C34" s="103">
        <v>1.8</v>
      </c>
      <c r="D34" s="103">
        <v>0.6</v>
      </c>
      <c r="E34" s="103">
        <v>1.08</v>
      </c>
      <c r="F34" s="104"/>
      <c r="G34" s="104">
        <v>535</v>
      </c>
    </row>
    <row r="35" spans="1:7" ht="72" customHeight="1" x14ac:dyDescent="0.25">
      <c r="A35" s="29"/>
      <c r="B35" s="183" t="s">
        <v>85</v>
      </c>
      <c r="C35" s="103">
        <v>1.8</v>
      </c>
      <c r="D35" s="103">
        <v>0.55000000000000004</v>
      </c>
      <c r="E35" s="103">
        <v>0.99</v>
      </c>
      <c r="F35" s="104"/>
      <c r="G35" s="104">
        <v>535</v>
      </c>
    </row>
    <row r="36" spans="1:7" ht="66.75" customHeight="1" x14ac:dyDescent="0.25">
      <c r="A36" s="29"/>
      <c r="B36" s="183" t="s">
        <v>86</v>
      </c>
      <c r="C36" s="103">
        <v>1.8</v>
      </c>
      <c r="D36" s="103">
        <v>0.55000000000000004</v>
      </c>
      <c r="E36" s="103">
        <v>0.99</v>
      </c>
      <c r="F36" s="104"/>
      <c r="G36" s="104">
        <v>535</v>
      </c>
    </row>
    <row r="37" spans="1:7" ht="69.75" customHeight="1" x14ac:dyDescent="0.25">
      <c r="A37" s="29"/>
      <c r="B37" s="183" t="s">
        <v>87</v>
      </c>
      <c r="C37" s="103">
        <v>1.8</v>
      </c>
      <c r="D37" s="103">
        <v>0.55000000000000004</v>
      </c>
      <c r="E37" s="103">
        <v>0.99</v>
      </c>
      <c r="F37" s="104"/>
      <c r="G37" s="104">
        <v>535</v>
      </c>
    </row>
    <row r="38" spans="1:7" ht="43.5" customHeight="1" x14ac:dyDescent="0.25">
      <c r="A38" s="29"/>
      <c r="B38" s="183" t="s">
        <v>350</v>
      </c>
      <c r="C38" s="103">
        <v>1.8</v>
      </c>
      <c r="D38" s="103">
        <v>0.6</v>
      </c>
      <c r="E38" s="103">
        <v>1.08</v>
      </c>
      <c r="F38" s="104"/>
      <c r="G38" s="104">
        <v>380</v>
      </c>
    </row>
    <row r="39" spans="1:7" ht="52.5" customHeight="1" x14ac:dyDescent="0.25">
      <c r="A39" s="29"/>
      <c r="B39" s="183" t="s">
        <v>88</v>
      </c>
      <c r="C39" s="103">
        <v>1.8</v>
      </c>
      <c r="D39" s="103">
        <v>0.6</v>
      </c>
      <c r="E39" s="103">
        <v>1.08</v>
      </c>
      <c r="F39" s="104"/>
      <c r="G39" s="104">
        <v>450</v>
      </c>
    </row>
    <row r="40" spans="1:7" ht="64.5" customHeight="1" x14ac:dyDescent="0.25">
      <c r="A40" s="29"/>
      <c r="B40" s="183" t="s">
        <v>89</v>
      </c>
      <c r="C40" s="103">
        <v>1.8</v>
      </c>
      <c r="D40" s="103">
        <v>0.6</v>
      </c>
      <c r="E40" s="103">
        <v>1.08</v>
      </c>
      <c r="F40" s="104"/>
      <c r="G40" s="104">
        <v>630</v>
      </c>
    </row>
    <row r="41" spans="1:7" ht="18" x14ac:dyDescent="0.25">
      <c r="A41" s="218" t="s">
        <v>351</v>
      </c>
      <c r="B41" s="348"/>
      <c r="C41" s="348"/>
      <c r="D41" s="348"/>
      <c r="E41" s="348"/>
      <c r="F41" s="348"/>
      <c r="G41" s="348"/>
    </row>
    <row r="42" spans="1:7" ht="26.25" customHeight="1" x14ac:dyDescent="0.25">
      <c r="A42" s="349"/>
      <c r="B42" s="9" t="s">
        <v>352</v>
      </c>
      <c r="C42" s="10">
        <v>100</v>
      </c>
      <c r="D42" s="10">
        <v>0.75</v>
      </c>
      <c r="E42" s="10">
        <v>75</v>
      </c>
      <c r="F42" s="17">
        <v>150</v>
      </c>
      <c r="G42" s="18">
        <f>E42*F42</f>
        <v>11250</v>
      </c>
    </row>
    <row r="43" spans="1:7" ht="28.5" customHeight="1" thickBot="1" x14ac:dyDescent="0.3">
      <c r="A43" s="350"/>
      <c r="B43" s="22" t="s">
        <v>353</v>
      </c>
      <c r="C43" s="23">
        <v>100</v>
      </c>
      <c r="D43" s="23">
        <v>0.75</v>
      </c>
      <c r="E43" s="23">
        <v>75</v>
      </c>
      <c r="F43" s="17">
        <v>198</v>
      </c>
      <c r="G43" s="18">
        <f>E43*F43</f>
        <v>14850</v>
      </c>
    </row>
  </sheetData>
  <mergeCells count="12">
    <mergeCell ref="A41:G41"/>
    <mergeCell ref="A42:A43"/>
    <mergeCell ref="A3:G3"/>
    <mergeCell ref="A4:A9"/>
    <mergeCell ref="A33:G33"/>
    <mergeCell ref="A24:A29"/>
    <mergeCell ref="A30:G30"/>
    <mergeCell ref="A31:A32"/>
    <mergeCell ref="A10:A15"/>
    <mergeCell ref="A16:G16"/>
    <mergeCell ref="A17:A22"/>
    <mergeCell ref="A23:G23"/>
  </mergeCells>
  <pageMargins left="0.7" right="0.7" top="0.75" bottom="0.75" header="0.3" footer="0.3"/>
  <pageSetup paperSize="9" scale="5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</sheetPr>
  <dimension ref="A1:E54"/>
  <sheetViews>
    <sheetView topLeftCell="B1" zoomScaleNormal="100" workbookViewId="0">
      <selection activeCell="F1" sqref="F1:P1048576"/>
    </sheetView>
  </sheetViews>
  <sheetFormatPr defaultRowHeight="12.75" x14ac:dyDescent="0.2"/>
  <cols>
    <col min="1" max="1" width="21.28515625" style="35" customWidth="1"/>
    <col min="2" max="2" width="60.140625" style="35" customWidth="1"/>
    <col min="3" max="3" width="26" style="35" customWidth="1"/>
    <col min="4" max="4" width="22" style="35" customWidth="1"/>
    <col min="5" max="5" width="30.5703125" style="35" customWidth="1"/>
    <col min="6" max="244" width="9.140625" style="35"/>
    <col min="245" max="245" width="21.28515625" style="35" customWidth="1"/>
    <col min="246" max="246" width="41.28515625" style="35" customWidth="1"/>
    <col min="247" max="247" width="20.7109375" style="35" customWidth="1"/>
    <col min="248" max="248" width="16.28515625" style="35" customWidth="1"/>
    <col min="249" max="249" width="30.5703125" style="35" customWidth="1"/>
    <col min="250" max="500" width="9.140625" style="35"/>
    <col min="501" max="501" width="21.28515625" style="35" customWidth="1"/>
    <col min="502" max="502" width="41.28515625" style="35" customWidth="1"/>
    <col min="503" max="503" width="20.7109375" style="35" customWidth="1"/>
    <col min="504" max="504" width="16.28515625" style="35" customWidth="1"/>
    <col min="505" max="505" width="30.5703125" style="35" customWidth="1"/>
    <col min="506" max="756" width="9.140625" style="35"/>
    <col min="757" max="757" width="21.28515625" style="35" customWidth="1"/>
    <col min="758" max="758" width="41.28515625" style="35" customWidth="1"/>
    <col min="759" max="759" width="20.7109375" style="35" customWidth="1"/>
    <col min="760" max="760" width="16.28515625" style="35" customWidth="1"/>
    <col min="761" max="761" width="30.5703125" style="35" customWidth="1"/>
    <col min="762" max="1012" width="9.140625" style="35"/>
    <col min="1013" max="1013" width="21.28515625" style="35" customWidth="1"/>
    <col min="1014" max="1014" width="41.28515625" style="35" customWidth="1"/>
    <col min="1015" max="1015" width="20.7109375" style="35" customWidth="1"/>
    <col min="1016" max="1016" width="16.28515625" style="35" customWidth="1"/>
    <col min="1017" max="1017" width="30.5703125" style="35" customWidth="1"/>
    <col min="1018" max="1268" width="9.140625" style="35"/>
    <col min="1269" max="1269" width="21.28515625" style="35" customWidth="1"/>
    <col min="1270" max="1270" width="41.28515625" style="35" customWidth="1"/>
    <col min="1271" max="1271" width="20.7109375" style="35" customWidth="1"/>
    <col min="1272" max="1272" width="16.28515625" style="35" customWidth="1"/>
    <col min="1273" max="1273" width="30.5703125" style="35" customWidth="1"/>
    <col min="1274" max="1524" width="9.140625" style="35"/>
    <col min="1525" max="1525" width="21.28515625" style="35" customWidth="1"/>
    <col min="1526" max="1526" width="41.28515625" style="35" customWidth="1"/>
    <col min="1527" max="1527" width="20.7109375" style="35" customWidth="1"/>
    <col min="1528" max="1528" width="16.28515625" style="35" customWidth="1"/>
    <col min="1529" max="1529" width="30.5703125" style="35" customWidth="1"/>
    <col min="1530" max="1780" width="9.140625" style="35"/>
    <col min="1781" max="1781" width="21.28515625" style="35" customWidth="1"/>
    <col min="1782" max="1782" width="41.28515625" style="35" customWidth="1"/>
    <col min="1783" max="1783" width="20.7109375" style="35" customWidth="1"/>
    <col min="1784" max="1784" width="16.28515625" style="35" customWidth="1"/>
    <col min="1785" max="1785" width="30.5703125" style="35" customWidth="1"/>
    <col min="1786" max="2036" width="9.140625" style="35"/>
    <col min="2037" max="2037" width="21.28515625" style="35" customWidth="1"/>
    <col min="2038" max="2038" width="41.28515625" style="35" customWidth="1"/>
    <col min="2039" max="2039" width="20.7109375" style="35" customWidth="1"/>
    <col min="2040" max="2040" width="16.28515625" style="35" customWidth="1"/>
    <col min="2041" max="2041" width="30.5703125" style="35" customWidth="1"/>
    <col min="2042" max="2292" width="9.140625" style="35"/>
    <col min="2293" max="2293" width="21.28515625" style="35" customWidth="1"/>
    <col min="2294" max="2294" width="41.28515625" style="35" customWidth="1"/>
    <col min="2295" max="2295" width="20.7109375" style="35" customWidth="1"/>
    <col min="2296" max="2296" width="16.28515625" style="35" customWidth="1"/>
    <col min="2297" max="2297" width="30.5703125" style="35" customWidth="1"/>
    <col min="2298" max="2548" width="9.140625" style="35"/>
    <col min="2549" max="2549" width="21.28515625" style="35" customWidth="1"/>
    <col min="2550" max="2550" width="41.28515625" style="35" customWidth="1"/>
    <col min="2551" max="2551" width="20.7109375" style="35" customWidth="1"/>
    <col min="2552" max="2552" width="16.28515625" style="35" customWidth="1"/>
    <col min="2553" max="2553" width="30.5703125" style="35" customWidth="1"/>
    <col min="2554" max="2804" width="9.140625" style="35"/>
    <col min="2805" max="2805" width="21.28515625" style="35" customWidth="1"/>
    <col min="2806" max="2806" width="41.28515625" style="35" customWidth="1"/>
    <col min="2807" max="2807" width="20.7109375" style="35" customWidth="1"/>
    <col min="2808" max="2808" width="16.28515625" style="35" customWidth="1"/>
    <col min="2809" max="2809" width="30.5703125" style="35" customWidth="1"/>
    <col min="2810" max="3060" width="9.140625" style="35"/>
    <col min="3061" max="3061" width="21.28515625" style="35" customWidth="1"/>
    <col min="3062" max="3062" width="41.28515625" style="35" customWidth="1"/>
    <col min="3063" max="3063" width="20.7109375" style="35" customWidth="1"/>
    <col min="3064" max="3064" width="16.28515625" style="35" customWidth="1"/>
    <col min="3065" max="3065" width="30.5703125" style="35" customWidth="1"/>
    <col min="3066" max="3316" width="9.140625" style="35"/>
    <col min="3317" max="3317" width="21.28515625" style="35" customWidth="1"/>
    <col min="3318" max="3318" width="41.28515625" style="35" customWidth="1"/>
    <col min="3319" max="3319" width="20.7109375" style="35" customWidth="1"/>
    <col min="3320" max="3320" width="16.28515625" style="35" customWidth="1"/>
    <col min="3321" max="3321" width="30.5703125" style="35" customWidth="1"/>
    <col min="3322" max="3572" width="9.140625" style="35"/>
    <col min="3573" max="3573" width="21.28515625" style="35" customWidth="1"/>
    <col min="3574" max="3574" width="41.28515625" style="35" customWidth="1"/>
    <col min="3575" max="3575" width="20.7109375" style="35" customWidth="1"/>
    <col min="3576" max="3576" width="16.28515625" style="35" customWidth="1"/>
    <col min="3577" max="3577" width="30.5703125" style="35" customWidth="1"/>
    <col min="3578" max="3828" width="9.140625" style="35"/>
    <col min="3829" max="3829" width="21.28515625" style="35" customWidth="1"/>
    <col min="3830" max="3830" width="41.28515625" style="35" customWidth="1"/>
    <col min="3831" max="3831" width="20.7109375" style="35" customWidth="1"/>
    <col min="3832" max="3832" width="16.28515625" style="35" customWidth="1"/>
    <col min="3833" max="3833" width="30.5703125" style="35" customWidth="1"/>
    <col min="3834" max="4084" width="9.140625" style="35"/>
    <col min="4085" max="4085" width="21.28515625" style="35" customWidth="1"/>
    <col min="4086" max="4086" width="41.28515625" style="35" customWidth="1"/>
    <col min="4087" max="4087" width="20.7109375" style="35" customWidth="1"/>
    <col min="4088" max="4088" width="16.28515625" style="35" customWidth="1"/>
    <col min="4089" max="4089" width="30.5703125" style="35" customWidth="1"/>
    <col min="4090" max="4340" width="9.140625" style="35"/>
    <col min="4341" max="4341" width="21.28515625" style="35" customWidth="1"/>
    <col min="4342" max="4342" width="41.28515625" style="35" customWidth="1"/>
    <col min="4343" max="4343" width="20.7109375" style="35" customWidth="1"/>
    <col min="4344" max="4344" width="16.28515625" style="35" customWidth="1"/>
    <col min="4345" max="4345" width="30.5703125" style="35" customWidth="1"/>
    <col min="4346" max="4596" width="9.140625" style="35"/>
    <col min="4597" max="4597" width="21.28515625" style="35" customWidth="1"/>
    <col min="4598" max="4598" width="41.28515625" style="35" customWidth="1"/>
    <col min="4599" max="4599" width="20.7109375" style="35" customWidth="1"/>
    <col min="4600" max="4600" width="16.28515625" style="35" customWidth="1"/>
    <col min="4601" max="4601" width="30.5703125" style="35" customWidth="1"/>
    <col min="4602" max="4852" width="9.140625" style="35"/>
    <col min="4853" max="4853" width="21.28515625" style="35" customWidth="1"/>
    <col min="4854" max="4854" width="41.28515625" style="35" customWidth="1"/>
    <col min="4855" max="4855" width="20.7109375" style="35" customWidth="1"/>
    <col min="4856" max="4856" width="16.28515625" style="35" customWidth="1"/>
    <col min="4857" max="4857" width="30.5703125" style="35" customWidth="1"/>
    <col min="4858" max="5108" width="9.140625" style="35"/>
    <col min="5109" max="5109" width="21.28515625" style="35" customWidth="1"/>
    <col min="5110" max="5110" width="41.28515625" style="35" customWidth="1"/>
    <col min="5111" max="5111" width="20.7109375" style="35" customWidth="1"/>
    <col min="5112" max="5112" width="16.28515625" style="35" customWidth="1"/>
    <col min="5113" max="5113" width="30.5703125" style="35" customWidth="1"/>
    <col min="5114" max="5364" width="9.140625" style="35"/>
    <col min="5365" max="5365" width="21.28515625" style="35" customWidth="1"/>
    <col min="5366" max="5366" width="41.28515625" style="35" customWidth="1"/>
    <col min="5367" max="5367" width="20.7109375" style="35" customWidth="1"/>
    <col min="5368" max="5368" width="16.28515625" style="35" customWidth="1"/>
    <col min="5369" max="5369" width="30.5703125" style="35" customWidth="1"/>
    <col min="5370" max="5620" width="9.140625" style="35"/>
    <col min="5621" max="5621" width="21.28515625" style="35" customWidth="1"/>
    <col min="5622" max="5622" width="41.28515625" style="35" customWidth="1"/>
    <col min="5623" max="5623" width="20.7109375" style="35" customWidth="1"/>
    <col min="5624" max="5624" width="16.28515625" style="35" customWidth="1"/>
    <col min="5625" max="5625" width="30.5703125" style="35" customWidth="1"/>
    <col min="5626" max="5876" width="9.140625" style="35"/>
    <col min="5877" max="5877" width="21.28515625" style="35" customWidth="1"/>
    <col min="5878" max="5878" width="41.28515625" style="35" customWidth="1"/>
    <col min="5879" max="5879" width="20.7109375" style="35" customWidth="1"/>
    <col min="5880" max="5880" width="16.28515625" style="35" customWidth="1"/>
    <col min="5881" max="5881" width="30.5703125" style="35" customWidth="1"/>
    <col min="5882" max="6132" width="9.140625" style="35"/>
    <col min="6133" max="6133" width="21.28515625" style="35" customWidth="1"/>
    <col min="6134" max="6134" width="41.28515625" style="35" customWidth="1"/>
    <col min="6135" max="6135" width="20.7109375" style="35" customWidth="1"/>
    <col min="6136" max="6136" width="16.28515625" style="35" customWidth="1"/>
    <col min="6137" max="6137" width="30.5703125" style="35" customWidth="1"/>
    <col min="6138" max="6388" width="9.140625" style="35"/>
    <col min="6389" max="6389" width="21.28515625" style="35" customWidth="1"/>
    <col min="6390" max="6390" width="41.28515625" style="35" customWidth="1"/>
    <col min="6391" max="6391" width="20.7109375" style="35" customWidth="1"/>
    <col min="6392" max="6392" width="16.28515625" style="35" customWidth="1"/>
    <col min="6393" max="6393" width="30.5703125" style="35" customWidth="1"/>
    <col min="6394" max="6644" width="9.140625" style="35"/>
    <col min="6645" max="6645" width="21.28515625" style="35" customWidth="1"/>
    <col min="6646" max="6646" width="41.28515625" style="35" customWidth="1"/>
    <col min="6647" max="6647" width="20.7109375" style="35" customWidth="1"/>
    <col min="6648" max="6648" width="16.28515625" style="35" customWidth="1"/>
    <col min="6649" max="6649" width="30.5703125" style="35" customWidth="1"/>
    <col min="6650" max="6900" width="9.140625" style="35"/>
    <col min="6901" max="6901" width="21.28515625" style="35" customWidth="1"/>
    <col min="6902" max="6902" width="41.28515625" style="35" customWidth="1"/>
    <col min="6903" max="6903" width="20.7109375" style="35" customWidth="1"/>
    <col min="6904" max="6904" width="16.28515625" style="35" customWidth="1"/>
    <col min="6905" max="6905" width="30.5703125" style="35" customWidth="1"/>
    <col min="6906" max="7156" width="9.140625" style="35"/>
    <col min="7157" max="7157" width="21.28515625" style="35" customWidth="1"/>
    <col min="7158" max="7158" width="41.28515625" style="35" customWidth="1"/>
    <col min="7159" max="7159" width="20.7109375" style="35" customWidth="1"/>
    <col min="7160" max="7160" width="16.28515625" style="35" customWidth="1"/>
    <col min="7161" max="7161" width="30.5703125" style="35" customWidth="1"/>
    <col min="7162" max="7412" width="9.140625" style="35"/>
    <col min="7413" max="7413" width="21.28515625" style="35" customWidth="1"/>
    <col min="7414" max="7414" width="41.28515625" style="35" customWidth="1"/>
    <col min="7415" max="7415" width="20.7109375" style="35" customWidth="1"/>
    <col min="7416" max="7416" width="16.28515625" style="35" customWidth="1"/>
    <col min="7417" max="7417" width="30.5703125" style="35" customWidth="1"/>
    <col min="7418" max="7668" width="9.140625" style="35"/>
    <col min="7669" max="7669" width="21.28515625" style="35" customWidth="1"/>
    <col min="7670" max="7670" width="41.28515625" style="35" customWidth="1"/>
    <col min="7671" max="7671" width="20.7109375" style="35" customWidth="1"/>
    <col min="7672" max="7672" width="16.28515625" style="35" customWidth="1"/>
    <col min="7673" max="7673" width="30.5703125" style="35" customWidth="1"/>
    <col min="7674" max="7924" width="9.140625" style="35"/>
    <col min="7925" max="7925" width="21.28515625" style="35" customWidth="1"/>
    <col min="7926" max="7926" width="41.28515625" style="35" customWidth="1"/>
    <col min="7927" max="7927" width="20.7109375" style="35" customWidth="1"/>
    <col min="7928" max="7928" width="16.28515625" style="35" customWidth="1"/>
    <col min="7929" max="7929" width="30.5703125" style="35" customWidth="1"/>
    <col min="7930" max="8180" width="9.140625" style="35"/>
    <col min="8181" max="8181" width="21.28515625" style="35" customWidth="1"/>
    <col min="8182" max="8182" width="41.28515625" style="35" customWidth="1"/>
    <col min="8183" max="8183" width="20.7109375" style="35" customWidth="1"/>
    <col min="8184" max="8184" width="16.28515625" style="35" customWidth="1"/>
    <col min="8185" max="8185" width="30.5703125" style="35" customWidth="1"/>
    <col min="8186" max="8436" width="9.140625" style="35"/>
    <col min="8437" max="8437" width="21.28515625" style="35" customWidth="1"/>
    <col min="8438" max="8438" width="41.28515625" style="35" customWidth="1"/>
    <col min="8439" max="8439" width="20.7109375" style="35" customWidth="1"/>
    <col min="8440" max="8440" width="16.28515625" style="35" customWidth="1"/>
    <col min="8441" max="8441" width="30.5703125" style="35" customWidth="1"/>
    <col min="8442" max="8692" width="9.140625" style="35"/>
    <col min="8693" max="8693" width="21.28515625" style="35" customWidth="1"/>
    <col min="8694" max="8694" width="41.28515625" style="35" customWidth="1"/>
    <col min="8695" max="8695" width="20.7109375" style="35" customWidth="1"/>
    <col min="8696" max="8696" width="16.28515625" style="35" customWidth="1"/>
    <col min="8697" max="8697" width="30.5703125" style="35" customWidth="1"/>
    <col min="8698" max="8948" width="9.140625" style="35"/>
    <col min="8949" max="8949" width="21.28515625" style="35" customWidth="1"/>
    <col min="8950" max="8950" width="41.28515625" style="35" customWidth="1"/>
    <col min="8951" max="8951" width="20.7109375" style="35" customWidth="1"/>
    <col min="8952" max="8952" width="16.28515625" style="35" customWidth="1"/>
    <col min="8953" max="8953" width="30.5703125" style="35" customWidth="1"/>
    <col min="8954" max="9204" width="9.140625" style="35"/>
    <col min="9205" max="9205" width="21.28515625" style="35" customWidth="1"/>
    <col min="9206" max="9206" width="41.28515625" style="35" customWidth="1"/>
    <col min="9207" max="9207" width="20.7109375" style="35" customWidth="1"/>
    <col min="9208" max="9208" width="16.28515625" style="35" customWidth="1"/>
    <col min="9209" max="9209" width="30.5703125" style="35" customWidth="1"/>
    <col min="9210" max="9460" width="9.140625" style="35"/>
    <col min="9461" max="9461" width="21.28515625" style="35" customWidth="1"/>
    <col min="9462" max="9462" width="41.28515625" style="35" customWidth="1"/>
    <col min="9463" max="9463" width="20.7109375" style="35" customWidth="1"/>
    <col min="9464" max="9464" width="16.28515625" style="35" customWidth="1"/>
    <col min="9465" max="9465" width="30.5703125" style="35" customWidth="1"/>
    <col min="9466" max="9716" width="9.140625" style="35"/>
    <col min="9717" max="9717" width="21.28515625" style="35" customWidth="1"/>
    <col min="9718" max="9718" width="41.28515625" style="35" customWidth="1"/>
    <col min="9719" max="9719" width="20.7109375" style="35" customWidth="1"/>
    <col min="9720" max="9720" width="16.28515625" style="35" customWidth="1"/>
    <col min="9721" max="9721" width="30.5703125" style="35" customWidth="1"/>
    <col min="9722" max="9972" width="9.140625" style="35"/>
    <col min="9973" max="9973" width="21.28515625" style="35" customWidth="1"/>
    <col min="9974" max="9974" width="41.28515625" style="35" customWidth="1"/>
    <col min="9975" max="9975" width="20.7109375" style="35" customWidth="1"/>
    <col min="9976" max="9976" width="16.28515625" style="35" customWidth="1"/>
    <col min="9977" max="9977" width="30.5703125" style="35" customWidth="1"/>
    <col min="9978" max="10228" width="9.140625" style="35"/>
    <col min="10229" max="10229" width="21.28515625" style="35" customWidth="1"/>
    <col min="10230" max="10230" width="41.28515625" style="35" customWidth="1"/>
    <col min="10231" max="10231" width="20.7109375" style="35" customWidth="1"/>
    <col min="10232" max="10232" width="16.28515625" style="35" customWidth="1"/>
    <col min="10233" max="10233" width="30.5703125" style="35" customWidth="1"/>
    <col min="10234" max="10484" width="9.140625" style="35"/>
    <col min="10485" max="10485" width="21.28515625" style="35" customWidth="1"/>
    <col min="10486" max="10486" width="41.28515625" style="35" customWidth="1"/>
    <col min="10487" max="10487" width="20.7109375" style="35" customWidth="1"/>
    <col min="10488" max="10488" width="16.28515625" style="35" customWidth="1"/>
    <col min="10489" max="10489" width="30.5703125" style="35" customWidth="1"/>
    <col min="10490" max="10740" width="9.140625" style="35"/>
    <col min="10741" max="10741" width="21.28515625" style="35" customWidth="1"/>
    <col min="10742" max="10742" width="41.28515625" style="35" customWidth="1"/>
    <col min="10743" max="10743" width="20.7109375" style="35" customWidth="1"/>
    <col min="10744" max="10744" width="16.28515625" style="35" customWidth="1"/>
    <col min="10745" max="10745" width="30.5703125" style="35" customWidth="1"/>
    <col min="10746" max="10996" width="9.140625" style="35"/>
    <col min="10997" max="10997" width="21.28515625" style="35" customWidth="1"/>
    <col min="10998" max="10998" width="41.28515625" style="35" customWidth="1"/>
    <col min="10999" max="10999" width="20.7109375" style="35" customWidth="1"/>
    <col min="11000" max="11000" width="16.28515625" style="35" customWidth="1"/>
    <col min="11001" max="11001" width="30.5703125" style="35" customWidth="1"/>
    <col min="11002" max="11252" width="9.140625" style="35"/>
    <col min="11253" max="11253" width="21.28515625" style="35" customWidth="1"/>
    <col min="11254" max="11254" width="41.28515625" style="35" customWidth="1"/>
    <col min="11255" max="11255" width="20.7109375" style="35" customWidth="1"/>
    <col min="11256" max="11256" width="16.28515625" style="35" customWidth="1"/>
    <col min="11257" max="11257" width="30.5703125" style="35" customWidth="1"/>
    <col min="11258" max="11508" width="9.140625" style="35"/>
    <col min="11509" max="11509" width="21.28515625" style="35" customWidth="1"/>
    <col min="11510" max="11510" width="41.28515625" style="35" customWidth="1"/>
    <col min="11511" max="11511" width="20.7109375" style="35" customWidth="1"/>
    <col min="11512" max="11512" width="16.28515625" style="35" customWidth="1"/>
    <col min="11513" max="11513" width="30.5703125" style="35" customWidth="1"/>
    <col min="11514" max="11764" width="9.140625" style="35"/>
    <col min="11765" max="11765" width="21.28515625" style="35" customWidth="1"/>
    <col min="11766" max="11766" width="41.28515625" style="35" customWidth="1"/>
    <col min="11767" max="11767" width="20.7109375" style="35" customWidth="1"/>
    <col min="11768" max="11768" width="16.28515625" style="35" customWidth="1"/>
    <col min="11769" max="11769" width="30.5703125" style="35" customWidth="1"/>
    <col min="11770" max="12020" width="9.140625" style="35"/>
    <col min="12021" max="12021" width="21.28515625" style="35" customWidth="1"/>
    <col min="12022" max="12022" width="41.28515625" style="35" customWidth="1"/>
    <col min="12023" max="12023" width="20.7109375" style="35" customWidth="1"/>
    <col min="12024" max="12024" width="16.28515625" style="35" customWidth="1"/>
    <col min="12025" max="12025" width="30.5703125" style="35" customWidth="1"/>
    <col min="12026" max="12276" width="9.140625" style="35"/>
    <col min="12277" max="12277" width="21.28515625" style="35" customWidth="1"/>
    <col min="12278" max="12278" width="41.28515625" style="35" customWidth="1"/>
    <col min="12279" max="12279" width="20.7109375" style="35" customWidth="1"/>
    <col min="12280" max="12280" width="16.28515625" style="35" customWidth="1"/>
    <col min="12281" max="12281" width="30.5703125" style="35" customWidth="1"/>
    <col min="12282" max="12532" width="9.140625" style="35"/>
    <col min="12533" max="12533" width="21.28515625" style="35" customWidth="1"/>
    <col min="12534" max="12534" width="41.28515625" style="35" customWidth="1"/>
    <col min="12535" max="12535" width="20.7109375" style="35" customWidth="1"/>
    <col min="12536" max="12536" width="16.28515625" style="35" customWidth="1"/>
    <col min="12537" max="12537" width="30.5703125" style="35" customWidth="1"/>
    <col min="12538" max="12788" width="9.140625" style="35"/>
    <col min="12789" max="12789" width="21.28515625" style="35" customWidth="1"/>
    <col min="12790" max="12790" width="41.28515625" style="35" customWidth="1"/>
    <col min="12791" max="12791" width="20.7109375" style="35" customWidth="1"/>
    <col min="12792" max="12792" width="16.28515625" style="35" customWidth="1"/>
    <col min="12793" max="12793" width="30.5703125" style="35" customWidth="1"/>
    <col min="12794" max="13044" width="9.140625" style="35"/>
    <col min="13045" max="13045" width="21.28515625" style="35" customWidth="1"/>
    <col min="13046" max="13046" width="41.28515625" style="35" customWidth="1"/>
    <col min="13047" max="13047" width="20.7109375" style="35" customWidth="1"/>
    <col min="13048" max="13048" width="16.28515625" style="35" customWidth="1"/>
    <col min="13049" max="13049" width="30.5703125" style="35" customWidth="1"/>
    <col min="13050" max="13300" width="9.140625" style="35"/>
    <col min="13301" max="13301" width="21.28515625" style="35" customWidth="1"/>
    <col min="13302" max="13302" width="41.28515625" style="35" customWidth="1"/>
    <col min="13303" max="13303" width="20.7109375" style="35" customWidth="1"/>
    <col min="13304" max="13304" width="16.28515625" style="35" customWidth="1"/>
    <col min="13305" max="13305" width="30.5703125" style="35" customWidth="1"/>
    <col min="13306" max="13556" width="9.140625" style="35"/>
    <col min="13557" max="13557" width="21.28515625" style="35" customWidth="1"/>
    <col min="13558" max="13558" width="41.28515625" style="35" customWidth="1"/>
    <col min="13559" max="13559" width="20.7109375" style="35" customWidth="1"/>
    <col min="13560" max="13560" width="16.28515625" style="35" customWidth="1"/>
    <col min="13561" max="13561" width="30.5703125" style="35" customWidth="1"/>
    <col min="13562" max="13812" width="9.140625" style="35"/>
    <col min="13813" max="13813" width="21.28515625" style="35" customWidth="1"/>
    <col min="13814" max="13814" width="41.28515625" style="35" customWidth="1"/>
    <col min="13815" max="13815" width="20.7109375" style="35" customWidth="1"/>
    <col min="13816" max="13816" width="16.28515625" style="35" customWidth="1"/>
    <col min="13817" max="13817" width="30.5703125" style="35" customWidth="1"/>
    <col min="13818" max="14068" width="9.140625" style="35"/>
    <col min="14069" max="14069" width="21.28515625" style="35" customWidth="1"/>
    <col min="14070" max="14070" width="41.28515625" style="35" customWidth="1"/>
    <col min="14071" max="14071" width="20.7109375" style="35" customWidth="1"/>
    <col min="14072" max="14072" width="16.28515625" style="35" customWidth="1"/>
    <col min="14073" max="14073" width="30.5703125" style="35" customWidth="1"/>
    <col min="14074" max="14324" width="9.140625" style="35"/>
    <col min="14325" max="14325" width="21.28515625" style="35" customWidth="1"/>
    <col min="14326" max="14326" width="41.28515625" style="35" customWidth="1"/>
    <col min="14327" max="14327" width="20.7109375" style="35" customWidth="1"/>
    <col min="14328" max="14328" width="16.28515625" style="35" customWidth="1"/>
    <col min="14329" max="14329" width="30.5703125" style="35" customWidth="1"/>
    <col min="14330" max="14580" width="9.140625" style="35"/>
    <col min="14581" max="14581" width="21.28515625" style="35" customWidth="1"/>
    <col min="14582" max="14582" width="41.28515625" style="35" customWidth="1"/>
    <col min="14583" max="14583" width="20.7109375" style="35" customWidth="1"/>
    <col min="14584" max="14584" width="16.28515625" style="35" customWidth="1"/>
    <col min="14585" max="14585" width="30.5703125" style="35" customWidth="1"/>
    <col min="14586" max="14836" width="9.140625" style="35"/>
    <col min="14837" max="14837" width="21.28515625" style="35" customWidth="1"/>
    <col min="14838" max="14838" width="41.28515625" style="35" customWidth="1"/>
    <col min="14839" max="14839" width="20.7109375" style="35" customWidth="1"/>
    <col min="14840" max="14840" width="16.28515625" style="35" customWidth="1"/>
    <col min="14841" max="14841" width="30.5703125" style="35" customWidth="1"/>
    <col min="14842" max="15092" width="9.140625" style="35"/>
    <col min="15093" max="15093" width="21.28515625" style="35" customWidth="1"/>
    <col min="15094" max="15094" width="41.28515625" style="35" customWidth="1"/>
    <col min="15095" max="15095" width="20.7109375" style="35" customWidth="1"/>
    <col min="15096" max="15096" width="16.28515625" style="35" customWidth="1"/>
    <col min="15097" max="15097" width="30.5703125" style="35" customWidth="1"/>
    <col min="15098" max="15348" width="9.140625" style="35"/>
    <col min="15349" max="15349" width="21.28515625" style="35" customWidth="1"/>
    <col min="15350" max="15350" width="41.28515625" style="35" customWidth="1"/>
    <col min="15351" max="15351" width="20.7109375" style="35" customWidth="1"/>
    <col min="15352" max="15352" width="16.28515625" style="35" customWidth="1"/>
    <col min="15353" max="15353" width="30.5703125" style="35" customWidth="1"/>
    <col min="15354" max="15604" width="9.140625" style="35"/>
    <col min="15605" max="15605" width="21.28515625" style="35" customWidth="1"/>
    <col min="15606" max="15606" width="41.28515625" style="35" customWidth="1"/>
    <col min="15607" max="15607" width="20.7109375" style="35" customWidth="1"/>
    <col min="15608" max="15608" width="16.28515625" style="35" customWidth="1"/>
    <col min="15609" max="15609" width="30.5703125" style="35" customWidth="1"/>
    <col min="15610" max="15860" width="9.140625" style="35"/>
    <col min="15861" max="15861" width="21.28515625" style="35" customWidth="1"/>
    <col min="15862" max="15862" width="41.28515625" style="35" customWidth="1"/>
    <col min="15863" max="15863" width="20.7109375" style="35" customWidth="1"/>
    <col min="15864" max="15864" width="16.28515625" style="35" customWidth="1"/>
    <col min="15865" max="15865" width="30.5703125" style="35" customWidth="1"/>
    <col min="15866" max="16116" width="9.140625" style="35"/>
    <col min="16117" max="16117" width="21.28515625" style="35" customWidth="1"/>
    <col min="16118" max="16118" width="41.28515625" style="35" customWidth="1"/>
    <col min="16119" max="16119" width="20.7109375" style="35" customWidth="1"/>
    <col min="16120" max="16120" width="16.28515625" style="35" customWidth="1"/>
    <col min="16121" max="16121" width="30.5703125" style="35" customWidth="1"/>
    <col min="16122" max="16384" width="9.140625" style="35"/>
  </cols>
  <sheetData>
    <row r="1" spans="1:5" customFormat="1" ht="51" customHeight="1" x14ac:dyDescent="0.25">
      <c r="A1" s="1"/>
      <c r="B1" s="2" t="s">
        <v>169</v>
      </c>
      <c r="C1" s="3" t="s">
        <v>170</v>
      </c>
      <c r="D1" s="3" t="s">
        <v>171</v>
      </c>
      <c r="E1" s="3" t="s">
        <v>172</v>
      </c>
    </row>
    <row r="2" spans="1:5" ht="165.75" customHeight="1" x14ac:dyDescent="0.2"/>
    <row r="3" spans="1:5" ht="34.5" customHeight="1" x14ac:dyDescent="0.2">
      <c r="A3" s="36"/>
      <c r="B3" s="357" t="s">
        <v>173</v>
      </c>
      <c r="C3" s="357"/>
      <c r="D3" s="357"/>
      <c r="E3" s="357"/>
    </row>
    <row r="4" spans="1:5" s="40" customFormat="1" ht="20.100000000000001" customHeight="1" x14ac:dyDescent="0.25">
      <c r="A4" s="358"/>
      <c r="B4" s="37" t="s">
        <v>174</v>
      </c>
      <c r="C4" s="38">
        <v>9</v>
      </c>
      <c r="D4" s="38">
        <v>10</v>
      </c>
      <c r="E4" s="39">
        <v>4.5680827500000003</v>
      </c>
    </row>
    <row r="5" spans="1:5" s="40" customFormat="1" ht="20.100000000000001" customHeight="1" x14ac:dyDescent="0.25">
      <c r="A5" s="359"/>
      <c r="B5" s="37" t="s">
        <v>174</v>
      </c>
      <c r="C5" s="38">
        <v>15</v>
      </c>
      <c r="D5" s="38">
        <v>10</v>
      </c>
      <c r="E5" s="39">
        <v>5.9773848750000003</v>
      </c>
    </row>
    <row r="6" spans="1:5" s="40" customFormat="1" ht="20.100000000000001" customHeight="1" x14ac:dyDescent="0.25">
      <c r="A6" s="359"/>
      <c r="B6" s="37" t="s">
        <v>174</v>
      </c>
      <c r="C6" s="38">
        <v>20</v>
      </c>
      <c r="D6" s="38">
        <v>10</v>
      </c>
      <c r="E6" s="39">
        <v>7.1680021875000026</v>
      </c>
    </row>
    <row r="7" spans="1:5" s="40" customFormat="1" ht="20.100000000000001" customHeight="1" x14ac:dyDescent="0.25">
      <c r="A7" s="359"/>
      <c r="B7" s="37" t="s">
        <v>174</v>
      </c>
      <c r="C7" s="38">
        <v>30</v>
      </c>
      <c r="D7" s="38">
        <v>10</v>
      </c>
      <c r="E7" s="39">
        <v>9.549236812500002</v>
      </c>
    </row>
    <row r="8" spans="1:5" s="40" customFormat="1" ht="20.100000000000001" customHeight="1" thickBot="1" x14ac:dyDescent="0.3">
      <c r="A8" s="359"/>
      <c r="B8" s="41" t="s">
        <v>174</v>
      </c>
      <c r="C8" s="42">
        <v>100</v>
      </c>
      <c r="D8" s="42">
        <v>10</v>
      </c>
      <c r="E8" s="43">
        <v>28.2</v>
      </c>
    </row>
    <row r="9" spans="1:5" s="40" customFormat="1" ht="20.100000000000001" customHeight="1" x14ac:dyDescent="0.25">
      <c r="A9" s="359"/>
      <c r="B9" s="37" t="s">
        <v>175</v>
      </c>
      <c r="C9" s="38">
        <v>10</v>
      </c>
      <c r="D9" s="38">
        <v>10</v>
      </c>
      <c r="E9" s="39">
        <v>5.0540490000000018</v>
      </c>
    </row>
    <row r="10" spans="1:5" s="40" customFormat="1" ht="20.100000000000001" customHeight="1" x14ac:dyDescent="0.25">
      <c r="A10" s="359"/>
      <c r="B10" s="37" t="s">
        <v>175</v>
      </c>
      <c r="C10" s="38">
        <v>15</v>
      </c>
      <c r="D10" s="38">
        <v>10</v>
      </c>
      <c r="E10" s="39">
        <v>6.3904561875000017</v>
      </c>
    </row>
    <row r="11" spans="1:5" s="40" customFormat="1" ht="20.100000000000001" customHeight="1" x14ac:dyDescent="0.25">
      <c r="A11" s="359"/>
      <c r="B11" s="37" t="s">
        <v>175</v>
      </c>
      <c r="C11" s="38">
        <v>25</v>
      </c>
      <c r="D11" s="38">
        <v>10</v>
      </c>
      <c r="E11" s="39">
        <v>10.3</v>
      </c>
    </row>
    <row r="12" spans="1:5" s="40" customFormat="1" ht="20.100000000000001" customHeight="1" x14ac:dyDescent="0.25">
      <c r="A12" s="359"/>
      <c r="B12" s="37" t="s">
        <v>175</v>
      </c>
      <c r="C12" s="38">
        <v>30</v>
      </c>
      <c r="D12" s="38">
        <v>10</v>
      </c>
      <c r="E12" s="39">
        <v>11.8</v>
      </c>
    </row>
    <row r="13" spans="1:5" s="40" customFormat="1" ht="20.100000000000001" customHeight="1" x14ac:dyDescent="0.25">
      <c r="A13" s="359"/>
      <c r="B13" s="37" t="s">
        <v>175</v>
      </c>
      <c r="C13" s="38">
        <v>50</v>
      </c>
      <c r="D13" s="38">
        <v>10</v>
      </c>
      <c r="E13" s="39">
        <v>18.2</v>
      </c>
    </row>
    <row r="14" spans="1:5" s="40" customFormat="1" ht="20.100000000000001" customHeight="1" thickBot="1" x14ac:dyDescent="0.3">
      <c r="A14" s="359"/>
      <c r="B14" s="41" t="s">
        <v>175</v>
      </c>
      <c r="C14" s="42">
        <v>70</v>
      </c>
      <c r="D14" s="42">
        <v>10</v>
      </c>
      <c r="E14" s="43">
        <v>25.1</v>
      </c>
    </row>
    <row r="15" spans="1:5" s="40" customFormat="1" ht="20.100000000000001" customHeight="1" x14ac:dyDescent="0.25">
      <c r="A15" s="359"/>
      <c r="B15" s="44" t="s">
        <v>176</v>
      </c>
      <c r="C15" s="45">
        <v>10</v>
      </c>
      <c r="D15" s="45">
        <v>10</v>
      </c>
      <c r="E15" s="46">
        <v>5.3942253750000013</v>
      </c>
    </row>
    <row r="16" spans="1:5" s="40" customFormat="1" ht="20.100000000000001" customHeight="1" x14ac:dyDescent="0.25">
      <c r="A16" s="359"/>
      <c r="B16" s="37" t="s">
        <v>176</v>
      </c>
      <c r="C16" s="38">
        <v>20</v>
      </c>
      <c r="D16" s="38">
        <v>10</v>
      </c>
      <c r="E16" s="39">
        <v>9.4</v>
      </c>
    </row>
    <row r="17" spans="1:5" s="40" customFormat="1" ht="20.100000000000001" customHeight="1" thickBot="1" x14ac:dyDescent="0.3">
      <c r="A17" s="359"/>
      <c r="B17" s="41" t="s">
        <v>176</v>
      </c>
      <c r="C17" s="42">
        <v>30</v>
      </c>
      <c r="D17" s="42">
        <v>10</v>
      </c>
      <c r="E17" s="43">
        <v>13.2</v>
      </c>
    </row>
    <row r="18" spans="1:5" s="40" customFormat="1" ht="20.100000000000001" customHeight="1" x14ac:dyDescent="0.25">
      <c r="A18" s="359"/>
      <c r="B18" s="44" t="s">
        <v>177</v>
      </c>
      <c r="C18" s="45">
        <v>10</v>
      </c>
      <c r="D18" s="45">
        <v>10</v>
      </c>
      <c r="E18" s="46">
        <v>6.4</v>
      </c>
    </row>
    <row r="19" spans="1:5" s="40" customFormat="1" ht="20.100000000000001" customHeight="1" x14ac:dyDescent="0.25">
      <c r="A19" s="359"/>
      <c r="B19" s="37" t="s">
        <v>177</v>
      </c>
      <c r="C19" s="38">
        <v>14</v>
      </c>
      <c r="D19" s="38">
        <v>10</v>
      </c>
      <c r="E19" s="39">
        <v>8</v>
      </c>
    </row>
    <row r="20" spans="1:5" s="40" customFormat="1" ht="20.100000000000001" customHeight="1" x14ac:dyDescent="0.25">
      <c r="A20" s="359"/>
      <c r="B20" s="37" t="s">
        <v>177</v>
      </c>
      <c r="C20" s="38">
        <v>15</v>
      </c>
      <c r="D20" s="38">
        <v>10</v>
      </c>
      <c r="E20" s="39">
        <v>7.9</v>
      </c>
    </row>
    <row r="21" spans="1:5" s="40" customFormat="1" ht="20.100000000000001" customHeight="1" x14ac:dyDescent="0.25">
      <c r="A21" s="359"/>
      <c r="B21" s="37" t="s">
        <v>177</v>
      </c>
      <c r="C21" s="38">
        <v>20</v>
      </c>
      <c r="D21" s="38">
        <v>10</v>
      </c>
      <c r="E21" s="39">
        <v>10.6</v>
      </c>
    </row>
    <row r="22" spans="1:5" s="40" customFormat="1" ht="20.100000000000001" customHeight="1" x14ac:dyDescent="0.25">
      <c r="A22" s="359"/>
      <c r="B22" s="37" t="s">
        <v>177</v>
      </c>
      <c r="C22" s="38">
        <v>30</v>
      </c>
      <c r="D22" s="38">
        <v>10</v>
      </c>
      <c r="E22" s="39">
        <v>14.4</v>
      </c>
    </row>
    <row r="23" spans="1:5" s="40" customFormat="1" ht="20.100000000000001" customHeight="1" x14ac:dyDescent="0.25">
      <c r="A23" s="359"/>
      <c r="B23" s="37" t="s">
        <v>177</v>
      </c>
      <c r="C23" s="38">
        <v>50</v>
      </c>
      <c r="D23" s="38">
        <v>10</v>
      </c>
      <c r="E23" s="39">
        <v>23.2</v>
      </c>
    </row>
    <row r="24" spans="1:5" s="40" customFormat="1" ht="20.100000000000001" customHeight="1" thickBot="1" x14ac:dyDescent="0.3">
      <c r="A24" s="359"/>
      <c r="B24" s="41" t="s">
        <v>177</v>
      </c>
      <c r="C24" s="42">
        <v>100</v>
      </c>
      <c r="D24" s="42">
        <v>10</v>
      </c>
      <c r="E24" s="43">
        <v>44.1</v>
      </c>
    </row>
    <row r="25" spans="1:5" s="40" customFormat="1" ht="20.100000000000001" customHeight="1" thickBot="1" x14ac:dyDescent="0.3">
      <c r="A25" s="359"/>
      <c r="B25" s="47" t="s">
        <v>178</v>
      </c>
      <c r="C25" s="48">
        <v>20</v>
      </c>
      <c r="D25" s="48">
        <v>10</v>
      </c>
      <c r="E25" s="49">
        <v>14</v>
      </c>
    </row>
    <row r="26" spans="1:5" s="40" customFormat="1" ht="20.100000000000001" customHeight="1" x14ac:dyDescent="0.25">
      <c r="A26" s="359"/>
      <c r="B26" s="44" t="s">
        <v>179</v>
      </c>
      <c r="C26" s="45">
        <v>30</v>
      </c>
      <c r="D26" s="45">
        <v>10</v>
      </c>
      <c r="E26" s="46">
        <v>24.1</v>
      </c>
    </row>
    <row r="27" spans="1:5" s="40" customFormat="1" ht="20.100000000000001" customHeight="1" x14ac:dyDescent="0.25">
      <c r="A27" s="360"/>
      <c r="B27" s="37" t="s">
        <v>179</v>
      </c>
      <c r="C27" s="38">
        <v>100</v>
      </c>
      <c r="D27" s="38">
        <v>10</v>
      </c>
      <c r="E27" s="39">
        <v>77.3</v>
      </c>
    </row>
    <row r="28" spans="1:5" ht="24.95" customHeight="1" x14ac:dyDescent="0.2">
      <c r="A28" s="36"/>
      <c r="B28" s="357" t="s">
        <v>180</v>
      </c>
      <c r="C28" s="357"/>
      <c r="D28" s="357"/>
      <c r="E28" s="357"/>
    </row>
    <row r="29" spans="1:5" customFormat="1" ht="20.100000000000001" customHeight="1" x14ac:dyDescent="0.25">
      <c r="A29" s="358"/>
      <c r="B29" s="37" t="s">
        <v>181</v>
      </c>
      <c r="C29" s="38">
        <v>9</v>
      </c>
      <c r="D29" s="38">
        <v>10</v>
      </c>
      <c r="E29" s="39">
        <v>3.5666459136000008</v>
      </c>
    </row>
    <row r="30" spans="1:5" customFormat="1" ht="20.100000000000001" customHeight="1" x14ac:dyDescent="0.25">
      <c r="A30" s="359"/>
      <c r="B30" s="37" t="s">
        <v>181</v>
      </c>
      <c r="C30" s="38">
        <v>15</v>
      </c>
      <c r="D30" s="38">
        <v>10</v>
      </c>
      <c r="E30" s="39">
        <v>4.3239474432000025</v>
      </c>
    </row>
    <row r="31" spans="1:5" customFormat="1" ht="20.100000000000001" customHeight="1" x14ac:dyDescent="0.25">
      <c r="A31" s="359"/>
      <c r="B31" s="37" t="s">
        <v>181</v>
      </c>
      <c r="C31" s="38">
        <v>20</v>
      </c>
      <c r="D31" s="38">
        <v>10</v>
      </c>
      <c r="E31" s="39">
        <v>4.9346744832000011</v>
      </c>
    </row>
    <row r="32" spans="1:5" customFormat="1" ht="20.100000000000001" customHeight="1" x14ac:dyDescent="0.25">
      <c r="A32" s="359"/>
      <c r="B32" s="37" t="s">
        <v>181</v>
      </c>
      <c r="C32" s="38">
        <v>30</v>
      </c>
      <c r="D32" s="38">
        <v>10</v>
      </c>
      <c r="E32" s="39">
        <v>6.1805576448000021</v>
      </c>
    </row>
    <row r="33" spans="1:5" customFormat="1" ht="20.100000000000001" customHeight="1" x14ac:dyDescent="0.25">
      <c r="A33" s="359"/>
      <c r="B33" s="37" t="s">
        <v>181</v>
      </c>
      <c r="C33" s="38">
        <v>50</v>
      </c>
      <c r="D33" s="38">
        <v>10</v>
      </c>
      <c r="E33" s="39">
        <v>9.5</v>
      </c>
    </row>
    <row r="34" spans="1:5" customFormat="1" ht="20.100000000000001" customHeight="1" thickBot="1" x14ac:dyDescent="0.3">
      <c r="A34" s="359"/>
      <c r="B34" s="41" t="s">
        <v>181</v>
      </c>
      <c r="C34" s="42">
        <v>100</v>
      </c>
      <c r="D34" s="42">
        <v>10</v>
      </c>
      <c r="E34" s="43">
        <v>17.2</v>
      </c>
    </row>
    <row r="35" spans="1:5" customFormat="1" ht="20.100000000000001" customHeight="1" x14ac:dyDescent="0.25">
      <c r="A35" s="359"/>
      <c r="B35" s="44" t="s">
        <v>182</v>
      </c>
      <c r="C35" s="45">
        <v>10</v>
      </c>
      <c r="D35" s="45">
        <v>10</v>
      </c>
      <c r="E35" s="46">
        <v>3.8109367296000007</v>
      </c>
    </row>
    <row r="36" spans="1:5" customFormat="1" ht="20.100000000000001" customHeight="1" x14ac:dyDescent="0.25">
      <c r="A36" s="359"/>
      <c r="B36" s="37" t="s">
        <v>182</v>
      </c>
      <c r="C36" s="38">
        <v>15</v>
      </c>
      <c r="D36" s="38">
        <v>10</v>
      </c>
      <c r="E36" s="39">
        <v>4.4705219328000014</v>
      </c>
    </row>
    <row r="37" spans="1:5" customFormat="1" ht="20.100000000000001" customHeight="1" x14ac:dyDescent="0.25">
      <c r="A37" s="359"/>
      <c r="B37" s="37" t="s">
        <v>182</v>
      </c>
      <c r="C37" s="38">
        <v>25</v>
      </c>
      <c r="D37" s="38">
        <v>10</v>
      </c>
      <c r="E37" s="39">
        <v>5.8385505024000013</v>
      </c>
    </row>
    <row r="38" spans="1:5" customFormat="1" ht="20.100000000000001" customHeight="1" x14ac:dyDescent="0.25">
      <c r="A38" s="359"/>
      <c r="B38" s="37" t="s">
        <v>182</v>
      </c>
      <c r="C38" s="38">
        <v>30</v>
      </c>
      <c r="D38" s="38">
        <v>10</v>
      </c>
      <c r="E38" s="39">
        <v>6.5225647872000012</v>
      </c>
    </row>
    <row r="39" spans="1:5" customFormat="1" ht="20.100000000000001" customHeight="1" x14ac:dyDescent="0.25">
      <c r="A39" s="359"/>
      <c r="B39" s="37" t="s">
        <v>182</v>
      </c>
      <c r="C39" s="38">
        <v>50</v>
      </c>
      <c r="D39" s="38">
        <v>10</v>
      </c>
      <c r="E39" s="39">
        <v>10.199999999999999</v>
      </c>
    </row>
    <row r="40" spans="1:5" customFormat="1" ht="20.100000000000001" customHeight="1" thickBot="1" x14ac:dyDescent="0.3">
      <c r="A40" s="359"/>
      <c r="B40" s="41" t="s">
        <v>182</v>
      </c>
      <c r="C40" s="42">
        <v>70</v>
      </c>
      <c r="D40" s="42">
        <v>10</v>
      </c>
      <c r="E40" s="43">
        <v>12.9</v>
      </c>
    </row>
    <row r="41" spans="1:5" customFormat="1" ht="20.100000000000001" customHeight="1" x14ac:dyDescent="0.25">
      <c r="A41" s="359"/>
      <c r="B41" s="44" t="s">
        <v>183</v>
      </c>
      <c r="C41" s="45">
        <v>10</v>
      </c>
      <c r="D41" s="45">
        <v>10</v>
      </c>
      <c r="E41" s="46">
        <v>3.8597948928000014</v>
      </c>
    </row>
    <row r="42" spans="1:5" customFormat="1" ht="20.100000000000001" customHeight="1" x14ac:dyDescent="0.25">
      <c r="A42" s="359"/>
      <c r="B42" s="37" t="s">
        <v>183</v>
      </c>
      <c r="C42" s="38">
        <v>20</v>
      </c>
      <c r="D42" s="38">
        <v>10</v>
      </c>
      <c r="E42" s="39">
        <v>5.3011107072000003</v>
      </c>
    </row>
    <row r="43" spans="1:5" customFormat="1" ht="20.100000000000001" customHeight="1" thickBot="1" x14ac:dyDescent="0.3">
      <c r="A43" s="359"/>
      <c r="B43" s="41" t="s">
        <v>183</v>
      </c>
      <c r="C43" s="42">
        <v>30</v>
      </c>
      <c r="D43" s="42">
        <v>10</v>
      </c>
      <c r="E43" s="43">
        <v>6.717997440000004</v>
      </c>
    </row>
    <row r="44" spans="1:5" customFormat="1" ht="20.100000000000001" customHeight="1" x14ac:dyDescent="0.25">
      <c r="A44" s="359"/>
      <c r="B44" s="44" t="s">
        <v>184</v>
      </c>
      <c r="C44" s="45">
        <v>10</v>
      </c>
      <c r="D44" s="45">
        <v>10</v>
      </c>
      <c r="E44" s="46">
        <v>4.1773729536000008</v>
      </c>
    </row>
    <row r="45" spans="1:5" customFormat="1" ht="20.100000000000001" customHeight="1" x14ac:dyDescent="0.25">
      <c r="A45" s="359"/>
      <c r="B45" s="37" t="s">
        <v>184</v>
      </c>
      <c r="C45" s="38">
        <v>14</v>
      </c>
      <c r="D45" s="38">
        <v>10</v>
      </c>
      <c r="E45" s="39">
        <v>4.8613872384000008</v>
      </c>
    </row>
    <row r="46" spans="1:5" customFormat="1" ht="20.100000000000001" customHeight="1" x14ac:dyDescent="0.25">
      <c r="A46" s="359"/>
      <c r="B46" s="37" t="s">
        <v>184</v>
      </c>
      <c r="C46" s="38">
        <v>15</v>
      </c>
      <c r="D46" s="38">
        <v>10</v>
      </c>
      <c r="E46" s="39">
        <v>5.0323908096000007</v>
      </c>
    </row>
    <row r="47" spans="1:5" customFormat="1" ht="20.100000000000001" customHeight="1" x14ac:dyDescent="0.25">
      <c r="A47" s="359"/>
      <c r="B47" s="37" t="s">
        <v>184</v>
      </c>
      <c r="C47" s="38">
        <v>20</v>
      </c>
      <c r="D47" s="38">
        <v>10</v>
      </c>
      <c r="E47" s="39">
        <v>5.8874086656000015</v>
      </c>
    </row>
    <row r="48" spans="1:5" customFormat="1" ht="20.100000000000001" customHeight="1" x14ac:dyDescent="0.25">
      <c r="A48" s="359"/>
      <c r="B48" s="37" t="s">
        <v>184</v>
      </c>
      <c r="C48" s="38">
        <v>30</v>
      </c>
      <c r="D48" s="38">
        <v>10</v>
      </c>
      <c r="E48" s="39">
        <v>7.6218734592000015</v>
      </c>
    </row>
    <row r="49" spans="1:5" customFormat="1" ht="20.100000000000001" customHeight="1" x14ac:dyDescent="0.25">
      <c r="A49" s="359"/>
      <c r="B49" s="37" t="s">
        <v>184</v>
      </c>
      <c r="C49" s="38">
        <v>50</v>
      </c>
      <c r="D49" s="38">
        <v>10</v>
      </c>
      <c r="E49" s="39">
        <v>11.066373964800002</v>
      </c>
    </row>
    <row r="50" spans="1:5" customFormat="1" ht="20.100000000000001" customHeight="1" thickBot="1" x14ac:dyDescent="0.3">
      <c r="A50" s="359"/>
      <c r="B50" s="41" t="s">
        <v>184</v>
      </c>
      <c r="C50" s="42">
        <v>100</v>
      </c>
      <c r="D50" s="42">
        <v>10</v>
      </c>
      <c r="E50" s="43">
        <v>19.665410688000009</v>
      </c>
    </row>
    <row r="51" spans="1:5" customFormat="1" ht="20.100000000000001" customHeight="1" x14ac:dyDescent="0.25">
      <c r="A51" s="359"/>
      <c r="B51" s="44" t="s">
        <v>185</v>
      </c>
      <c r="C51" s="45">
        <v>20</v>
      </c>
      <c r="D51" s="45">
        <v>10</v>
      </c>
      <c r="E51" s="46">
        <v>6.0584122368000015</v>
      </c>
    </row>
    <row r="52" spans="1:5" customFormat="1" ht="20.100000000000001" customHeight="1" x14ac:dyDescent="0.25">
      <c r="A52" s="359"/>
      <c r="B52" s="37" t="s">
        <v>185</v>
      </c>
      <c r="C52" s="38">
        <v>30</v>
      </c>
      <c r="D52" s="38">
        <v>10</v>
      </c>
      <c r="E52" s="39">
        <v>8.5</v>
      </c>
    </row>
    <row r="53" spans="1:5" customFormat="1" ht="20.100000000000001" customHeight="1" thickBot="1" x14ac:dyDescent="0.3">
      <c r="A53" s="361"/>
      <c r="B53" s="37" t="s">
        <v>185</v>
      </c>
      <c r="C53" s="38">
        <v>100</v>
      </c>
      <c r="D53" s="38">
        <v>10</v>
      </c>
      <c r="E53" s="39">
        <v>24.4</v>
      </c>
    </row>
    <row r="54" spans="1:5" ht="69" customHeight="1" x14ac:dyDescent="0.2"/>
  </sheetData>
  <mergeCells count="4">
    <mergeCell ref="B3:E3"/>
    <mergeCell ref="A4:A27"/>
    <mergeCell ref="B28:E28"/>
    <mergeCell ref="A29:A53"/>
  </mergeCells>
  <pageMargins left="0.7" right="0.7" top="0.75" bottom="0.75" header="0.3" footer="0.3"/>
  <pageSetup paperSize="9" scale="54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-0.249977111117893"/>
  </sheetPr>
  <dimension ref="A1:G28"/>
  <sheetViews>
    <sheetView topLeftCell="A25" zoomScale="115" zoomScaleNormal="115" zoomScaleSheetLayoutView="115" workbookViewId="0">
      <selection activeCell="B37" sqref="B37"/>
    </sheetView>
  </sheetViews>
  <sheetFormatPr defaultRowHeight="15" x14ac:dyDescent="0.25"/>
  <cols>
    <col min="1" max="1" width="28.28515625" customWidth="1"/>
    <col min="2" max="2" width="39.42578125" customWidth="1"/>
    <col min="3" max="3" width="12.7109375" customWidth="1"/>
    <col min="4" max="4" width="16" customWidth="1"/>
    <col min="5" max="5" width="15.140625" customWidth="1"/>
    <col min="6" max="6" width="4" hidden="1" customWidth="1"/>
    <col min="7" max="7" width="17.7109375" customWidth="1"/>
  </cols>
  <sheetData>
    <row r="1" spans="1:7" ht="93.75" customHeight="1" x14ac:dyDescent="0.25"/>
    <row r="2" spans="1:7" ht="15" customHeight="1" x14ac:dyDescent="0.25">
      <c r="A2" s="362" t="s">
        <v>419</v>
      </c>
      <c r="B2" s="362"/>
      <c r="C2" s="362"/>
      <c r="D2" s="362"/>
      <c r="E2" s="362"/>
      <c r="F2" s="362"/>
      <c r="G2" s="362"/>
    </row>
    <row r="3" spans="1:7" x14ac:dyDescent="0.25">
      <c r="A3" s="244" t="s">
        <v>158</v>
      </c>
      <c r="B3" s="244"/>
      <c r="C3" s="244"/>
      <c r="D3" s="244"/>
      <c r="E3" s="364" t="s">
        <v>391</v>
      </c>
      <c r="F3" s="364"/>
      <c r="G3" s="72" t="s">
        <v>203</v>
      </c>
    </row>
    <row r="4" spans="1:7" ht="53.25" customHeight="1" x14ac:dyDescent="0.25">
      <c r="A4" s="363"/>
      <c r="B4" s="368" t="s">
        <v>420</v>
      </c>
      <c r="C4" s="369"/>
      <c r="D4" s="369"/>
      <c r="E4" s="365" t="s">
        <v>392</v>
      </c>
      <c r="F4" s="365"/>
      <c r="G4" s="197">
        <v>220</v>
      </c>
    </row>
    <row r="5" spans="1:7" ht="53.25" customHeight="1" x14ac:dyDescent="0.25">
      <c r="A5" s="363"/>
      <c r="B5" s="366" t="s">
        <v>421</v>
      </c>
      <c r="C5" s="367"/>
      <c r="D5" s="367"/>
      <c r="E5" s="365" t="s">
        <v>392</v>
      </c>
      <c r="F5" s="365"/>
      <c r="G5" s="197">
        <v>220</v>
      </c>
    </row>
    <row r="6" spans="1:7" ht="53.25" customHeight="1" x14ac:dyDescent="0.25">
      <c r="A6" s="363"/>
      <c r="B6" s="366" t="s">
        <v>422</v>
      </c>
      <c r="C6" s="367"/>
      <c r="D6" s="367"/>
      <c r="E6" s="365" t="s">
        <v>402</v>
      </c>
      <c r="F6" s="365"/>
      <c r="G6" s="198">
        <v>2515</v>
      </c>
    </row>
    <row r="7" spans="1:7" ht="53.25" customHeight="1" x14ac:dyDescent="0.25">
      <c r="A7" s="206"/>
      <c r="B7" s="366" t="s">
        <v>422</v>
      </c>
      <c r="C7" s="367"/>
      <c r="D7" s="367"/>
      <c r="E7" s="377" t="s">
        <v>403</v>
      </c>
      <c r="F7" s="377"/>
      <c r="G7" s="197">
        <v>700</v>
      </c>
    </row>
    <row r="8" spans="1:7" ht="53.25" customHeight="1" x14ac:dyDescent="0.25">
      <c r="A8" s="206"/>
      <c r="B8" s="366" t="s">
        <v>422</v>
      </c>
      <c r="C8" s="367"/>
      <c r="D8" s="367"/>
      <c r="E8" s="377" t="s">
        <v>404</v>
      </c>
      <c r="F8" s="377"/>
      <c r="G8" s="198">
        <v>1520</v>
      </c>
    </row>
    <row r="9" spans="1:7" ht="45.75" customHeight="1" x14ac:dyDescent="0.25">
      <c r="A9" s="206"/>
      <c r="B9" s="375" t="s">
        <v>423</v>
      </c>
      <c r="C9" s="373"/>
      <c r="D9" s="373"/>
      <c r="E9" s="205" t="s">
        <v>424</v>
      </c>
      <c r="F9" s="205"/>
      <c r="G9" s="199">
        <v>280</v>
      </c>
    </row>
    <row r="10" spans="1:7" ht="45.75" customHeight="1" x14ac:dyDescent="0.25">
      <c r="A10" s="206"/>
      <c r="B10" s="375" t="s">
        <v>423</v>
      </c>
      <c r="C10" s="373"/>
      <c r="D10" s="373"/>
      <c r="E10" s="207" t="s">
        <v>425</v>
      </c>
      <c r="F10" s="207"/>
      <c r="G10" s="208">
        <v>140</v>
      </c>
    </row>
    <row r="11" spans="1:7" ht="15" customHeight="1" x14ac:dyDescent="0.25">
      <c r="A11" s="378" t="s">
        <v>405</v>
      </c>
      <c r="B11" s="378"/>
      <c r="C11" s="378"/>
      <c r="D11" s="378"/>
      <c r="E11" s="378"/>
      <c r="F11" s="378"/>
      <c r="G11" s="378"/>
    </row>
    <row r="12" spans="1:7" ht="15" customHeight="1" x14ac:dyDescent="0.25">
      <c r="A12" s="237" t="s">
        <v>158</v>
      </c>
      <c r="B12" s="238"/>
      <c r="C12" s="239"/>
      <c r="D12" s="51" t="s">
        <v>394</v>
      </c>
      <c r="E12" s="379" t="s">
        <v>188</v>
      </c>
      <c r="F12" s="379"/>
      <c r="G12" s="72" t="s">
        <v>409</v>
      </c>
    </row>
    <row r="13" spans="1:7" ht="83.25" customHeight="1" x14ac:dyDescent="0.25">
      <c r="A13" s="200"/>
      <c r="B13" s="382" t="s">
        <v>406</v>
      </c>
      <c r="C13" s="366"/>
      <c r="D13" s="201" t="s">
        <v>411</v>
      </c>
      <c r="E13" s="197">
        <v>908</v>
      </c>
      <c r="F13" s="201"/>
      <c r="G13" s="198">
        <v>10896</v>
      </c>
    </row>
    <row r="14" spans="1:7" ht="83.25" customHeight="1" x14ac:dyDescent="0.25">
      <c r="A14" s="200"/>
      <c r="B14" s="382" t="s">
        <v>407</v>
      </c>
      <c r="C14" s="366"/>
      <c r="D14" s="201" t="s">
        <v>411</v>
      </c>
      <c r="E14" s="197">
        <v>986</v>
      </c>
      <c r="F14" s="201"/>
      <c r="G14" s="198">
        <v>11832</v>
      </c>
    </row>
    <row r="15" spans="1:7" ht="83.25" customHeight="1" x14ac:dyDescent="0.25">
      <c r="A15" s="200"/>
      <c r="B15" s="382" t="s">
        <v>408</v>
      </c>
      <c r="C15" s="366"/>
      <c r="D15" s="201" t="s">
        <v>410</v>
      </c>
      <c r="E15" s="197">
        <v>986</v>
      </c>
      <c r="F15" s="201"/>
      <c r="G15" s="198">
        <v>14790</v>
      </c>
    </row>
    <row r="16" spans="1:7" x14ac:dyDescent="0.25">
      <c r="A16" s="378" t="s">
        <v>393</v>
      </c>
      <c r="B16" s="378"/>
      <c r="C16" s="378"/>
      <c r="D16" s="378"/>
      <c r="E16" s="378"/>
      <c r="F16" s="378"/>
      <c r="G16" s="378"/>
    </row>
    <row r="17" spans="1:7" ht="15" customHeight="1" x14ac:dyDescent="0.25">
      <c r="A17" s="381" t="s">
        <v>158</v>
      </c>
      <c r="B17" s="244"/>
      <c r="C17" s="244"/>
      <c r="D17" s="244"/>
      <c r="E17" s="379" t="s">
        <v>394</v>
      </c>
      <c r="F17" s="379"/>
      <c r="G17" s="193" t="s">
        <v>268</v>
      </c>
    </row>
    <row r="18" spans="1:7" ht="31.5" customHeight="1" x14ac:dyDescent="0.25">
      <c r="A18" s="203"/>
      <c r="B18" s="375" t="s">
        <v>396</v>
      </c>
      <c r="C18" s="376"/>
      <c r="D18" s="376"/>
      <c r="E18" s="371" t="s">
        <v>395</v>
      </c>
      <c r="F18" s="371"/>
      <c r="G18" s="199">
        <v>435</v>
      </c>
    </row>
    <row r="19" spans="1:7" ht="31.5" customHeight="1" x14ac:dyDescent="0.25">
      <c r="A19" s="204"/>
      <c r="B19" s="375" t="s">
        <v>397</v>
      </c>
      <c r="C19" s="376"/>
      <c r="D19" s="376"/>
      <c r="E19" s="371" t="s">
        <v>395</v>
      </c>
      <c r="F19" s="371"/>
      <c r="G19" s="199">
        <v>435</v>
      </c>
    </row>
    <row r="20" spans="1:7" ht="31.5" customHeight="1" x14ac:dyDescent="0.25">
      <c r="A20" s="204"/>
      <c r="B20" s="372" t="s">
        <v>398</v>
      </c>
      <c r="C20" s="373"/>
      <c r="D20" s="373"/>
      <c r="E20" s="371" t="s">
        <v>395</v>
      </c>
      <c r="F20" s="371"/>
      <c r="G20" s="199">
        <v>435</v>
      </c>
    </row>
    <row r="21" spans="1:7" ht="31.5" customHeight="1" x14ac:dyDescent="0.25">
      <c r="A21" s="204"/>
      <c r="B21" s="372" t="s">
        <v>399</v>
      </c>
      <c r="C21" s="373"/>
      <c r="D21" s="373"/>
      <c r="E21" s="371" t="s">
        <v>395</v>
      </c>
      <c r="F21" s="371"/>
      <c r="G21" s="199">
        <v>435</v>
      </c>
    </row>
    <row r="22" spans="1:7" ht="31.5" customHeight="1" x14ac:dyDescent="0.25">
      <c r="A22" s="209"/>
      <c r="B22" s="373" t="s">
        <v>400</v>
      </c>
      <c r="C22" s="373"/>
      <c r="D22" s="373"/>
      <c r="E22" s="371" t="s">
        <v>395</v>
      </c>
      <c r="F22" s="371"/>
      <c r="G22" s="199">
        <v>435</v>
      </c>
    </row>
    <row r="23" spans="1:7" ht="31.5" customHeight="1" x14ac:dyDescent="0.25">
      <c r="A23" s="206"/>
      <c r="B23" s="374" t="s">
        <v>401</v>
      </c>
      <c r="C23" s="374"/>
      <c r="D23" s="374"/>
      <c r="E23" s="370" t="s">
        <v>395</v>
      </c>
      <c r="F23" s="370"/>
      <c r="G23" s="208">
        <v>435</v>
      </c>
    </row>
    <row r="24" spans="1:7" ht="15" customHeight="1" x14ac:dyDescent="0.25">
      <c r="A24" s="378" t="s">
        <v>417</v>
      </c>
      <c r="B24" s="378"/>
      <c r="C24" s="378"/>
      <c r="D24" s="378"/>
      <c r="E24" s="378"/>
      <c r="F24" s="378"/>
      <c r="G24" s="378"/>
    </row>
    <row r="25" spans="1:7" ht="15" customHeight="1" x14ac:dyDescent="0.25">
      <c r="A25" s="380" t="s">
        <v>158</v>
      </c>
      <c r="B25" s="239"/>
      <c r="C25" s="71" t="s">
        <v>418</v>
      </c>
      <c r="D25" s="71" t="s">
        <v>394</v>
      </c>
      <c r="E25" s="379" t="s">
        <v>188</v>
      </c>
      <c r="F25" s="379"/>
      <c r="G25" s="193" t="s">
        <v>416</v>
      </c>
    </row>
    <row r="26" spans="1:7" ht="30.75" customHeight="1" x14ac:dyDescent="0.25">
      <c r="A26" s="216"/>
      <c r="B26" s="212" t="s">
        <v>412</v>
      </c>
      <c r="C26" s="201">
        <v>7</v>
      </c>
      <c r="D26" s="201" t="s">
        <v>466</v>
      </c>
      <c r="E26" s="197">
        <v>348</v>
      </c>
      <c r="F26" s="201"/>
      <c r="G26" s="198">
        <v>3480</v>
      </c>
    </row>
    <row r="27" spans="1:7" ht="30.75" customHeight="1" x14ac:dyDescent="0.25">
      <c r="A27" s="215"/>
      <c r="B27" s="212" t="s">
        <v>412</v>
      </c>
      <c r="C27" s="201">
        <v>7</v>
      </c>
      <c r="D27" s="201" t="s">
        <v>414</v>
      </c>
      <c r="E27" s="197">
        <v>332</v>
      </c>
      <c r="F27" s="201"/>
      <c r="G27" s="198">
        <v>6640</v>
      </c>
    </row>
    <row r="28" spans="1:7" ht="54" customHeight="1" x14ac:dyDescent="0.25">
      <c r="A28" s="215"/>
      <c r="B28" s="202" t="s">
        <v>413</v>
      </c>
      <c r="C28" s="201">
        <v>20</v>
      </c>
      <c r="D28" s="201" t="s">
        <v>415</v>
      </c>
      <c r="E28" s="197">
        <v>540</v>
      </c>
      <c r="F28" s="201"/>
      <c r="G28" s="198">
        <v>2700</v>
      </c>
    </row>
  </sheetData>
  <mergeCells count="40">
    <mergeCell ref="B9:D9"/>
    <mergeCell ref="B10:D10"/>
    <mergeCell ref="A24:G24"/>
    <mergeCell ref="E25:F25"/>
    <mergeCell ref="A25:B25"/>
    <mergeCell ref="A16:G16"/>
    <mergeCell ref="A17:D17"/>
    <mergeCell ref="A12:C12"/>
    <mergeCell ref="E17:F17"/>
    <mergeCell ref="A11:G11"/>
    <mergeCell ref="B14:C14"/>
    <mergeCell ref="B15:C15"/>
    <mergeCell ref="E12:F12"/>
    <mergeCell ref="B13:C13"/>
    <mergeCell ref="B7:D7"/>
    <mergeCell ref="B8:D8"/>
    <mergeCell ref="E23:F23"/>
    <mergeCell ref="E20:F20"/>
    <mergeCell ref="E21:F21"/>
    <mergeCell ref="E22:F22"/>
    <mergeCell ref="B20:D20"/>
    <mergeCell ref="B21:D21"/>
    <mergeCell ref="B22:D22"/>
    <mergeCell ref="B23:D23"/>
    <mergeCell ref="E18:F18"/>
    <mergeCell ref="E19:F19"/>
    <mergeCell ref="B18:D18"/>
    <mergeCell ref="B19:D19"/>
    <mergeCell ref="E7:F7"/>
    <mergeCell ref="E8:F8"/>
    <mergeCell ref="A2:G2"/>
    <mergeCell ref="A4:A6"/>
    <mergeCell ref="E3:F3"/>
    <mergeCell ref="E4:F4"/>
    <mergeCell ref="E5:F5"/>
    <mergeCell ref="E6:F6"/>
    <mergeCell ref="A3:D3"/>
    <mergeCell ref="B6:D6"/>
    <mergeCell ref="B5:D5"/>
    <mergeCell ref="B4:D4"/>
  </mergeCells>
  <phoneticPr fontId="45" type="noConversion"/>
  <pageMargins left="0.7" right="0.7" top="0.75" bottom="0.75" header="0.3" footer="0.3"/>
  <pageSetup paperSize="9" scale="63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1FAC8-1088-423D-A940-AC6439EC6C20}">
  <dimension ref="A1:G31"/>
  <sheetViews>
    <sheetView zoomScaleNormal="100" workbookViewId="0">
      <selection activeCell="J7" sqref="J7"/>
    </sheetView>
  </sheetViews>
  <sheetFormatPr defaultRowHeight="15" x14ac:dyDescent="0.25"/>
  <cols>
    <col min="1" max="1" width="28.28515625" customWidth="1"/>
    <col min="2" max="2" width="39.42578125" customWidth="1"/>
    <col min="3" max="3" width="12.7109375" customWidth="1"/>
    <col min="4" max="4" width="16" customWidth="1"/>
    <col min="5" max="5" width="15.140625" customWidth="1"/>
    <col min="6" max="6" width="4" hidden="1" customWidth="1"/>
    <col min="7" max="7" width="17.7109375" customWidth="1"/>
  </cols>
  <sheetData>
    <row r="1" spans="1:7" ht="93.75" customHeight="1" x14ac:dyDescent="0.25"/>
    <row r="2" spans="1:7" ht="15" customHeight="1" x14ac:dyDescent="0.25">
      <c r="A2" s="384" t="s">
        <v>438</v>
      </c>
      <c r="B2" s="384"/>
      <c r="C2" s="384"/>
      <c r="D2" s="384"/>
      <c r="E2" s="384"/>
      <c r="F2" s="384"/>
      <c r="G2" s="384"/>
    </row>
    <row r="3" spans="1:7" x14ac:dyDescent="0.25">
      <c r="A3" s="244" t="s">
        <v>158</v>
      </c>
      <c r="B3" s="244"/>
      <c r="C3" s="244"/>
      <c r="D3" s="244"/>
      <c r="E3" s="364" t="s">
        <v>391</v>
      </c>
      <c r="F3" s="364"/>
      <c r="G3" s="72" t="s">
        <v>203</v>
      </c>
    </row>
    <row r="4" spans="1:7" ht="53.25" customHeight="1" x14ac:dyDescent="0.25">
      <c r="A4" s="213"/>
      <c r="B4" s="385" t="s">
        <v>463</v>
      </c>
      <c r="C4" s="386"/>
      <c r="D4" s="387"/>
      <c r="E4" s="365" t="s">
        <v>439</v>
      </c>
      <c r="F4" s="365"/>
      <c r="G4" s="197">
        <v>107</v>
      </c>
    </row>
    <row r="5" spans="1:7" ht="53.25" customHeight="1" x14ac:dyDescent="0.25">
      <c r="A5" s="209"/>
      <c r="B5" s="382" t="s">
        <v>464</v>
      </c>
      <c r="C5" s="383"/>
      <c r="D5" s="366"/>
      <c r="E5" s="377" t="s">
        <v>440</v>
      </c>
      <c r="F5" s="377"/>
      <c r="G5" s="197">
        <v>255</v>
      </c>
    </row>
    <row r="6" spans="1:7" ht="53.25" customHeight="1" x14ac:dyDescent="0.25">
      <c r="A6" s="209"/>
      <c r="B6" s="382" t="s">
        <v>465</v>
      </c>
      <c r="C6" s="383"/>
      <c r="D6" s="366"/>
      <c r="E6" s="201" t="s">
        <v>392</v>
      </c>
      <c r="F6" s="201"/>
      <c r="G6" s="197">
        <v>177</v>
      </c>
    </row>
    <row r="7" spans="1:7" ht="53.25" customHeight="1" x14ac:dyDescent="0.25">
      <c r="A7" s="209"/>
      <c r="B7" s="382" t="s">
        <v>442</v>
      </c>
      <c r="C7" s="383"/>
      <c r="D7" s="366"/>
      <c r="E7" s="201" t="s">
        <v>392</v>
      </c>
      <c r="F7" s="201"/>
      <c r="G7" s="197">
        <v>265</v>
      </c>
    </row>
    <row r="8" spans="1:7" ht="53.25" customHeight="1" x14ac:dyDescent="0.25">
      <c r="A8" s="209"/>
      <c r="B8" s="382" t="s">
        <v>465</v>
      </c>
      <c r="C8" s="383"/>
      <c r="D8" s="366"/>
      <c r="E8" s="201" t="s">
        <v>424</v>
      </c>
      <c r="F8" s="201"/>
      <c r="G8" s="197">
        <v>445</v>
      </c>
    </row>
    <row r="9" spans="1:7" ht="53.25" customHeight="1" x14ac:dyDescent="0.25">
      <c r="A9" s="209"/>
      <c r="B9" s="382" t="s">
        <v>443</v>
      </c>
      <c r="C9" s="383"/>
      <c r="D9" s="366"/>
      <c r="E9" s="201" t="s">
        <v>441</v>
      </c>
      <c r="F9" s="201"/>
      <c r="G9" s="197">
        <v>655</v>
      </c>
    </row>
    <row r="10" spans="1:7" ht="53.25" customHeight="1" x14ac:dyDescent="0.25">
      <c r="A10" s="209"/>
      <c r="B10" s="382" t="s">
        <v>444</v>
      </c>
      <c r="C10" s="383"/>
      <c r="D10" s="366"/>
      <c r="E10" s="201" t="s">
        <v>441</v>
      </c>
      <c r="F10" s="201"/>
      <c r="G10" s="197">
        <v>655</v>
      </c>
    </row>
    <row r="11" spans="1:7" ht="53.25" customHeight="1" x14ac:dyDescent="0.25">
      <c r="A11" s="209"/>
      <c r="B11" s="382" t="s">
        <v>445</v>
      </c>
      <c r="C11" s="383"/>
      <c r="D11" s="366"/>
      <c r="E11" s="201" t="s">
        <v>441</v>
      </c>
      <c r="F11" s="201"/>
      <c r="G11" s="197">
        <v>435</v>
      </c>
    </row>
    <row r="12" spans="1:7" ht="53.25" customHeight="1" x14ac:dyDescent="0.25">
      <c r="A12" s="214"/>
      <c r="B12" s="382" t="s">
        <v>446</v>
      </c>
      <c r="C12" s="383"/>
      <c r="D12" s="366"/>
      <c r="E12" s="201" t="s">
        <v>441</v>
      </c>
      <c r="F12" s="201"/>
      <c r="G12" s="197">
        <v>435</v>
      </c>
    </row>
    <row r="13" spans="1:7" ht="15" customHeight="1" x14ac:dyDescent="0.25">
      <c r="A13" s="384" t="s">
        <v>447</v>
      </c>
      <c r="B13" s="384"/>
      <c r="C13" s="384"/>
      <c r="D13" s="384"/>
      <c r="E13" s="384"/>
      <c r="F13" s="384"/>
      <c r="G13" s="384"/>
    </row>
    <row r="14" spans="1:7" ht="20.25" customHeight="1" x14ac:dyDescent="0.25">
      <c r="A14" s="244" t="s">
        <v>158</v>
      </c>
      <c r="B14" s="244"/>
      <c r="C14" s="244"/>
      <c r="D14" s="244"/>
      <c r="E14" s="364" t="s">
        <v>391</v>
      </c>
      <c r="F14" s="364"/>
      <c r="G14" s="72" t="s">
        <v>203</v>
      </c>
    </row>
    <row r="15" spans="1:7" ht="48" customHeight="1" x14ac:dyDescent="0.25">
      <c r="A15" s="213"/>
      <c r="B15" s="382" t="s">
        <v>449</v>
      </c>
      <c r="C15" s="383"/>
      <c r="D15" s="366"/>
      <c r="E15" s="201" t="s">
        <v>448</v>
      </c>
      <c r="F15" s="201"/>
      <c r="G15" s="197">
        <v>336</v>
      </c>
    </row>
    <row r="16" spans="1:7" ht="48" customHeight="1" x14ac:dyDescent="0.25">
      <c r="A16" s="209"/>
      <c r="B16" s="382" t="s">
        <v>450</v>
      </c>
      <c r="C16" s="383"/>
      <c r="D16" s="366"/>
      <c r="E16" s="201" t="s">
        <v>448</v>
      </c>
      <c r="F16" s="201"/>
      <c r="G16" s="197">
        <v>360</v>
      </c>
    </row>
    <row r="17" spans="1:7" ht="48" customHeight="1" x14ac:dyDescent="0.25">
      <c r="A17" s="209"/>
      <c r="B17" s="382" t="s">
        <v>451</v>
      </c>
      <c r="C17" s="383"/>
      <c r="D17" s="366"/>
      <c r="E17" s="201" t="s">
        <v>452</v>
      </c>
      <c r="F17" s="201"/>
      <c r="G17" s="197">
        <v>400</v>
      </c>
    </row>
    <row r="18" spans="1:7" ht="48" customHeight="1" x14ac:dyDescent="0.25">
      <c r="A18" s="209"/>
      <c r="B18" s="382" t="s">
        <v>453</v>
      </c>
      <c r="C18" s="383"/>
      <c r="D18" s="366"/>
      <c r="E18" s="201" t="s">
        <v>454</v>
      </c>
      <c r="F18" s="201"/>
      <c r="G18" s="197">
        <v>215</v>
      </c>
    </row>
    <row r="19" spans="1:7" ht="48" customHeight="1" x14ac:dyDescent="0.25">
      <c r="A19" s="209"/>
      <c r="B19" s="382" t="s">
        <v>455</v>
      </c>
      <c r="C19" s="383"/>
      <c r="D19" s="366"/>
      <c r="E19" s="201" t="s">
        <v>456</v>
      </c>
      <c r="F19" s="201"/>
      <c r="G19" s="197">
        <v>305</v>
      </c>
    </row>
    <row r="20" spans="1:7" ht="48" customHeight="1" x14ac:dyDescent="0.25">
      <c r="A20" s="209"/>
      <c r="B20" s="382" t="s">
        <v>457</v>
      </c>
      <c r="C20" s="383"/>
      <c r="D20" s="366"/>
      <c r="E20" s="201" t="s">
        <v>456</v>
      </c>
      <c r="F20" s="201"/>
      <c r="G20" s="197">
        <v>320</v>
      </c>
    </row>
    <row r="21" spans="1:7" ht="48" customHeight="1" x14ac:dyDescent="0.25">
      <c r="A21" s="209"/>
      <c r="B21" s="382" t="s">
        <v>458</v>
      </c>
      <c r="C21" s="383"/>
      <c r="D21" s="366"/>
      <c r="E21" s="201" t="s">
        <v>459</v>
      </c>
      <c r="F21" s="201"/>
      <c r="G21" s="197">
        <v>460</v>
      </c>
    </row>
    <row r="22" spans="1:7" ht="48" customHeight="1" x14ac:dyDescent="0.25">
      <c r="A22" s="209"/>
      <c r="B22" s="382" t="s">
        <v>460</v>
      </c>
      <c r="C22" s="383"/>
      <c r="D22" s="366"/>
      <c r="E22" s="201" t="s">
        <v>461</v>
      </c>
      <c r="F22" s="201"/>
      <c r="G22" s="197">
        <v>1185</v>
      </c>
    </row>
    <row r="23" spans="1:7" ht="48" customHeight="1" x14ac:dyDescent="0.25">
      <c r="A23" s="214"/>
      <c r="B23" s="382" t="s">
        <v>462</v>
      </c>
      <c r="C23" s="383"/>
      <c r="D23" s="366"/>
      <c r="E23" s="201" t="s">
        <v>461</v>
      </c>
      <c r="F23" s="201"/>
      <c r="G23" s="197">
        <v>1165</v>
      </c>
    </row>
    <row r="24" spans="1:7" ht="31.5" customHeight="1" x14ac:dyDescent="0.25"/>
    <row r="25" spans="1:7" ht="31.5" customHeight="1" x14ac:dyDescent="0.25"/>
    <row r="26" spans="1:7" ht="31.5" customHeight="1" x14ac:dyDescent="0.25"/>
    <row r="27" spans="1:7" ht="31.5" customHeight="1" x14ac:dyDescent="0.25"/>
    <row r="28" spans="1:7" ht="15" customHeight="1" x14ac:dyDescent="0.25"/>
    <row r="29" spans="1:7" ht="15" customHeight="1" x14ac:dyDescent="0.25"/>
    <row r="30" spans="1:7" ht="46.5" customHeight="1" x14ac:dyDescent="0.25"/>
    <row r="31" spans="1:7" ht="54" customHeight="1" x14ac:dyDescent="0.25"/>
  </sheetData>
  <mergeCells count="26">
    <mergeCell ref="B11:D11"/>
    <mergeCell ref="B12:D12"/>
    <mergeCell ref="B9:D9"/>
    <mergeCell ref="B10:D10"/>
    <mergeCell ref="B5:D5"/>
    <mergeCell ref="B6:D6"/>
    <mergeCell ref="B8:D8"/>
    <mergeCell ref="B7:D7"/>
    <mergeCell ref="E5:F5"/>
    <mergeCell ref="A2:G2"/>
    <mergeCell ref="A3:D3"/>
    <mergeCell ref="E3:F3"/>
    <mergeCell ref="B4:D4"/>
    <mergeCell ref="E4:F4"/>
    <mergeCell ref="B20:D20"/>
    <mergeCell ref="B21:D21"/>
    <mergeCell ref="B22:D22"/>
    <mergeCell ref="B23:D23"/>
    <mergeCell ref="A13:G13"/>
    <mergeCell ref="A14:D14"/>
    <mergeCell ref="E14:F14"/>
    <mergeCell ref="B15:D15"/>
    <mergeCell ref="B16:D16"/>
    <mergeCell ref="B17:D17"/>
    <mergeCell ref="B18:D18"/>
    <mergeCell ref="B19:D19"/>
  </mergeCells>
  <phoneticPr fontId="45" type="noConversion"/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НПЭ</vt:lpstr>
      <vt:lpstr>Фольга и огнеупор матер-лы</vt:lpstr>
      <vt:lpstr>Джут поролон скотчи</vt:lpstr>
      <vt:lpstr>Мембраны геотекстиль</vt:lpstr>
      <vt:lpstr>Трубная изоляция</vt:lpstr>
      <vt:lpstr>ППЭ и изделия</vt:lpstr>
      <vt:lpstr>Демпфер ленты</vt:lpstr>
      <vt:lpstr>Ковры</vt:lpstr>
      <vt:lpstr>Ковры ворс</vt:lpstr>
      <vt:lpstr>'Демпфер ленты'!Область_печати</vt:lpstr>
      <vt:lpstr>'Джут поролон скотчи'!Область_печати</vt:lpstr>
      <vt:lpstr>Ковры!Область_печати</vt:lpstr>
      <vt:lpstr>'Ковры ворс'!Область_печати</vt:lpstr>
      <vt:lpstr>'Мембраны геотекстиль'!Область_печати</vt:lpstr>
      <vt:lpstr>НПЭ!Область_печати</vt:lpstr>
      <vt:lpstr>'ППЭ и изделия'!Область_печати</vt:lpstr>
      <vt:lpstr>'Трубная изоляция'!Область_печати</vt:lpstr>
      <vt:lpstr>'Фольга и огнеупор матер-лы'!Область_печати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2024-04-18T11:55:17Z</dcterms:modified>
</cp:coreProperties>
</file>